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drawings/drawing2.xml" ContentType="application/vnd.openxmlformats-officedocument.drawing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3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drawings/drawing6.xml" ContentType="application/vnd.openxmlformats-officedocument.drawing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3596" windowHeight="12900" tabRatio="738"/>
  </bookViews>
  <sheets>
    <sheet name="FASTips Profile" sheetId="1" r:id="rId1"/>
    <sheet name="Internal-FASTips" sheetId="3" state="hidden" r:id="rId2"/>
    <sheet name="Formulas" sheetId="2" state="hidden" r:id="rId3"/>
    <sheet name="Spanish FASTips Descriptions" sheetId="9" r:id="rId4"/>
    <sheet name="Spanish FASTips Profile" sheetId="7" r:id="rId5"/>
    <sheet name="Change Log" sheetId="6" state="hidden" r:id="rId6"/>
    <sheet name="Print Only - NOT USED" sheetId="5" state="hidden" r:id="rId7"/>
  </sheets>
  <externalReferences>
    <externalReference r:id="rId8"/>
  </externalReferences>
  <definedNames>
    <definedName name="AudioCDFormat">Formulas!#REF!</definedName>
    <definedName name="AudioMP3Format">Formulas!#REF!</definedName>
    <definedName name="Diamond_Print_Home">#REF!</definedName>
    <definedName name="F_DiamondTips">[1]Formulas!$A$388</definedName>
    <definedName name="F_FormatPref">Formulas!#REF!</definedName>
    <definedName name="F_G_Formats">[1]Formulas!$A$263</definedName>
    <definedName name="F_GoldTIPS">[1]Formulas!$A$100</definedName>
    <definedName name="F_Home">Formulas!$B$5</definedName>
    <definedName name="F_NonSpaProfile">Formulas!$A$6</definedName>
    <definedName name="F_SaveInstructions">Formulas!$A$207</definedName>
    <definedName name="F_SpaProfile">Formulas!$A$244</definedName>
    <definedName name="Fast_Home">'FASTips Profile'!$AH$1</definedName>
    <definedName name="FP_Home">'FASTips Profile'!$D$1</definedName>
    <definedName name="FP_LibName">'FASTips Profile'!$F$5</definedName>
    <definedName name="FS_AdPopBlock">[1]Formulas!$K$26</definedName>
    <definedName name="FS_AdPopChristian">[1]Formulas!$K$29</definedName>
    <definedName name="FS_AdPopTopHC">[1]Formulas!$K$27</definedName>
    <definedName name="FS_AdPopTopPb">[1]Formulas!$K$28</definedName>
    <definedName name="FS_AdPopUrban">[1]Formulas!$K$30</definedName>
    <definedName name="FS_AdSpGNReads">[1]Formulas!$K$34</definedName>
    <definedName name="FS_AdSpLP">[1]Formulas!$K$32</definedName>
    <definedName name="FS_AdSpPPL">[1]Formulas!$K$33</definedName>
    <definedName name="FS_Adult">[1]Formulas!$I$25</definedName>
    <definedName name="FS_Audio">[1]Formulas!$I$39</definedName>
    <definedName name="FS_AudioSWP">[1]Formulas!$K$41</definedName>
    <definedName name="FS_AudioTopSW">[1]Formulas!$K$40</definedName>
    <definedName name="FS_BibzAdPopBlock">[1]Formulas!$Y$26</definedName>
    <definedName name="FS_BibzAdPopChristian">[1]Formulas!$Y$29</definedName>
    <definedName name="FS_BibzAdPopHC">[1]Formulas!$Y$27</definedName>
    <definedName name="FS_BibzAdPopPB">[1]Formulas!$Y$28</definedName>
    <definedName name="FS_BibzAdPopUrban">[1]Formulas!$Y$30</definedName>
    <definedName name="FS_BibzAdSpGNReads">[1]Formulas!$Y$34</definedName>
    <definedName name="FS_BibzAdSpLP">[1]Formulas!$Y$32</definedName>
    <definedName name="FS_BibzAdSpPPL">[1]Formulas!$Y$33</definedName>
    <definedName name="FS_BibzAudioSpoken">[1]Formulas!$Y$41</definedName>
    <definedName name="FS_BibzAudioTop">[1]Formulas!$Y$40</definedName>
    <definedName name="FS_BibzChBoardBks">[1]Formulas!$Y$15</definedName>
    <definedName name="FS_BibzCHFreshReads">[1]Formulas!$Y$16</definedName>
    <definedName name="FS_BibzChGNs">[1]Formulas!$Y$19</definedName>
    <definedName name="FS_BibzChTopHC">[1]Formulas!$Y$17</definedName>
    <definedName name="FS_BibzChTopPB">[1]Formulas!$Y$18</definedName>
    <definedName name="FS_BibzSpaAdult">[1]Formulas!$Y$37</definedName>
    <definedName name="FS_BibzSpaChTeen">[1]Formulas!$Y$38</definedName>
    <definedName name="FS_BibzSpaTop">[1]Formulas!$Y$36</definedName>
    <definedName name="FS_BibzTeenGNReads">[1]Formulas!$Y$24</definedName>
    <definedName name="FS_BibzTeenGNs">[1]Formulas!$Y$23</definedName>
    <definedName name="FS_BibzTeenHC">[1]Formulas!$Y$21</definedName>
    <definedName name="FS_BibzTeenpb">[1]Formulas!$Y$22</definedName>
    <definedName name="FS_CHBoardBooks">[1]Formulas!$K$15</definedName>
    <definedName name="FS_CHFreshReads">[1]Formulas!$K$16</definedName>
    <definedName name="FS_CHGNs">[1]Formulas!$K$19</definedName>
    <definedName name="FS_Childrens">[1]Formulas!$I$14</definedName>
    <definedName name="FS_CHTopHC">[1]Formulas!$K$17</definedName>
    <definedName name="FS_CHTopPB">[1]Formulas!$K$18</definedName>
    <definedName name="FS_PopularReading">[1]Formulas!$K$25</definedName>
    <definedName name="FS_SpaAdSpa">[1]Formulas!$K$37</definedName>
    <definedName name="FS_SpaChTeen">[1]Formulas!$K$38</definedName>
    <definedName name="FS_Spanish">[1]Formulas!$I$35</definedName>
    <definedName name="FS_SpaTopSpa">[1]Formulas!$K$36</definedName>
    <definedName name="FS_Specialty">[1]Formulas!$K$31</definedName>
    <definedName name="FS_Teen">[1]Formulas!$I$20</definedName>
    <definedName name="FS_TeenGNReads">[1]Formulas!$K$24</definedName>
    <definedName name="FS_TeenGNs">[1]Formulas!$K$23</definedName>
    <definedName name="FS_TeenTopHC">[1]Formulas!$K$21</definedName>
    <definedName name="FS_TeenTopPB">[1]Formulas!$K$22</definedName>
    <definedName name="FSD_AdPopBlock">[1]Formulas!$H$473</definedName>
    <definedName name="FSD_AdPopChristian">[1]Formulas!$H$476</definedName>
    <definedName name="FSD_AdPopTopHC">[1]Formulas!$H$474</definedName>
    <definedName name="FSD_AdPopTopPB">[1]Formulas!$H$475</definedName>
    <definedName name="FSD_AdPopUrban">[1]Formulas!$H$477</definedName>
    <definedName name="FSD_AdSpGNReads">[1]Formulas!$H$481</definedName>
    <definedName name="FSD_AdSpLP">[1]Formulas!$H$479</definedName>
    <definedName name="FSD_AdSpPPL">[1]Formulas!$H$480</definedName>
    <definedName name="FSD_AudioSWP">[1]Formulas!$H$488</definedName>
    <definedName name="FSD_AudioTopSW">[1]Formulas!$H$487</definedName>
    <definedName name="FSD_ChBoardBks">[1]Formulas!$H$461</definedName>
    <definedName name="FSD_ChFreshReads">[1]Formulas!$H$462</definedName>
    <definedName name="FSD_ChGNs">[1]Formulas!$H$465</definedName>
    <definedName name="FSD_ChTopHC">[1]Formulas!$H$463</definedName>
    <definedName name="FSD_ChTopPB">[1]Formulas!$H$464</definedName>
    <definedName name="FSD_SpaAdult">[1]Formulas!$H$484</definedName>
    <definedName name="FSD_SpaChTeen">[1]Formulas!$H$485</definedName>
    <definedName name="FSD_SpaTopSpa">[1]Formulas!$H$483</definedName>
    <definedName name="FSD_TeenGNReads">[1]Formulas!$H$470</definedName>
    <definedName name="FSD_TeenGNs">[1]Formulas!$H$469</definedName>
    <definedName name="FSD_TeenTopHC">[1]Formulas!$H$467</definedName>
    <definedName name="FSD_TeenTopPB">[1]Formulas!$H$468</definedName>
    <definedName name="FSG_AdPopBlockbusters">[1]Formulas!$H$161</definedName>
    <definedName name="FSG_AdPopChristian">[1]Formulas!$H$164</definedName>
    <definedName name="FSG_AdPopTopHC">[1]Formulas!$H$162</definedName>
    <definedName name="FSG_AdPopTopPB">[1]Formulas!$H$163</definedName>
    <definedName name="FSG_AdPopUrban">[1]Formulas!$H$165</definedName>
    <definedName name="FSG_AdSpGNReads">[1]Formulas!$H$169</definedName>
    <definedName name="FSG_AdSpLP">[1]Formulas!$H$167</definedName>
    <definedName name="FSG_AdSpPPL">[1]Formulas!$H$168</definedName>
    <definedName name="FSG_AudioSWP">[1]Formulas!$H$176</definedName>
    <definedName name="FSG_AudioTopSW">[1]Formulas!$H$175</definedName>
    <definedName name="FSG_ChBoardBks">[1]Formulas!$H$150</definedName>
    <definedName name="FSG_ChFreshReads">[1]Formulas!$H$151</definedName>
    <definedName name="FSG_ChGNs">[1]Formulas!$H$154</definedName>
    <definedName name="FSG_ChTopHC">[1]Formulas!$H$152</definedName>
    <definedName name="FSG_ChTopPB">[1]Formulas!$H$153</definedName>
    <definedName name="FSG_SpaAdult">[1]Formulas!$H$172</definedName>
    <definedName name="FSG_SpaChTeen">[1]Formulas!$H$173</definedName>
    <definedName name="FSG_SpaTopSpa">[1]Formulas!$H$171</definedName>
    <definedName name="FSG_TeenGNReads">[1]Formulas!$H$159</definedName>
    <definedName name="FSG_TeenGNs">[1]Formulas!$H$158</definedName>
    <definedName name="FSG_TeenTopHC">[1]Formulas!$H$156</definedName>
    <definedName name="FSG_TeenTopPB">[1]Formulas!$H$157</definedName>
    <definedName name="FSS_AdBlockbusters">[1]Formulas!$I$26</definedName>
    <definedName name="FSS_AdChristian">[1]Formulas!$I$29</definedName>
    <definedName name="FSS_AdGNs">[1]Formulas!$I$34</definedName>
    <definedName name="FSS_AdLP">[1]Formulas!$I$32</definedName>
    <definedName name="FSS_AdPPL">[1]Formulas!$I$33</definedName>
    <definedName name="FSS_AdTopHC">[1]Formulas!$I$27</definedName>
    <definedName name="FSS_AdTopPB">[1]Formulas!$I$28</definedName>
    <definedName name="FSS_AdUrban">[1]Formulas!$I$30</definedName>
    <definedName name="FSS_AudioSWP">[1]Formulas!$I$41</definedName>
    <definedName name="FSS_AudioTopSW">[1]Formulas!$I$40</definedName>
    <definedName name="FSS_ChBoardBks">[1]Formulas!$I$15</definedName>
    <definedName name="FSS_ChFreshReads">[1]Formulas!$I$16</definedName>
    <definedName name="FSS_ChGNs">[1]Formulas!$I$19</definedName>
    <definedName name="FSS_ChTopHC">[1]Formulas!$I$17</definedName>
    <definedName name="FSS_ChTopPB">[1]Formulas!$I$18</definedName>
    <definedName name="FSS_SpaAdult">[1]Formulas!$I$37</definedName>
    <definedName name="FSS_SpaChTeen">[1]Formulas!$I$38</definedName>
    <definedName name="FSS_SpaTopSpa">[1]Formulas!$I$36</definedName>
    <definedName name="FSS_TeenGNReads">[1]Formulas!$I$24</definedName>
    <definedName name="FSS_TeenGNs">[1]Formulas!$I$23</definedName>
    <definedName name="FSS_TeenTopHC">[1]Formulas!$I$21</definedName>
    <definedName name="FSS_TeenTopPB">[1]Formulas!$I$22</definedName>
    <definedName name="Gold_Print_Home">#REF!</definedName>
    <definedName name="Home">'Spanish FASTips Descriptions'!$AI$5</definedName>
    <definedName name="I_Home">'Internal-FASTips'!$AH$1</definedName>
    <definedName name="Internal_Home">'Internal-FASTips'!#REF!</definedName>
    <definedName name="_xlnm.Print_Area" localSheetId="0">'FASTips Profile'!$A$1:$AG$100</definedName>
    <definedName name="_xlnm.Print_Area" localSheetId="1">'Internal-FASTips'!$A$1:$AG$80</definedName>
    <definedName name="_xlnm.Print_Area" localSheetId="6">'Print Only - NOT USED'!$A$1:$AF$111</definedName>
    <definedName name="_xlnm.Print_Area" localSheetId="3">'Spanish FASTips Descriptions'!$B$4:$AG$26</definedName>
    <definedName name="_xlnm.Print_Area" localSheetId="4">'Spanish FASTips Profile'!$A$1:$AH$49</definedName>
    <definedName name="_xlnm.Print_Titles" localSheetId="3">'Spanish FASTips Descriptions'!$2:$2</definedName>
    <definedName name="PrintOnly_Home">'Print Only - NOT USED'!$D$1</definedName>
    <definedName name="SFBibz_AdPopBlock">[1]Silver!$R$27</definedName>
    <definedName name="SFBibz_AdPopChristian">[1]Silver!$R$30</definedName>
    <definedName name="SFBibz_AdPopTopHC">[1]Silver!$R$28</definedName>
    <definedName name="SFBibz_AdPopTopPB">[1]Silver!$R$29</definedName>
    <definedName name="SFBibz_AdPopUrban">[1]Silver!$R$31</definedName>
    <definedName name="SFBibz_AdSpGNReads">[1]Silver!$R$35</definedName>
    <definedName name="SFBibz_AdSpLP">[1]Silver!$R$33</definedName>
    <definedName name="SFBibz_AdSpPPL">[1]Silver!$R$34</definedName>
    <definedName name="SFBibz_AudioSpoken">[1]Silver!$R$42</definedName>
    <definedName name="SFBibz_AudioTop">[1]Silver!$R$41</definedName>
    <definedName name="SFBibz_ChBoardBks">[1]Silver!$R$16</definedName>
    <definedName name="SFBibz_ChFreshReads">[1]Silver!$R$17</definedName>
    <definedName name="SFBibz_ChGNs">[1]Silver!$R$20</definedName>
    <definedName name="SFBibz_ChTopHC">[1]Silver!$R$18</definedName>
    <definedName name="SFBibz_ChTopPB">[1]Silver!$R$19</definedName>
    <definedName name="SFBibz_SpaAdult">[1]Silver!$R$38</definedName>
    <definedName name="SFBibz_SpaChTeens">[1]Silver!$R$39</definedName>
    <definedName name="SFBibz_SpaTop">[1]Silver!$R$37</definedName>
    <definedName name="SFBibz_TeenGNReads">[1]Silver!$R$25</definedName>
    <definedName name="SFBibz_TeenGNs">[1]Silver!$R$24</definedName>
    <definedName name="SFBibz_TeenHC">[1]Silver!$R$22</definedName>
    <definedName name="SFBibz_TeenPB">[1]Silver!$R$23</definedName>
    <definedName name="Spa_Descr_Home">'Spanish FASTips Descriptions'!$AI$1</definedName>
    <definedName name="SpaHome">'Spanish FASTips Profile'!$AI$1</definedName>
  </definedNames>
  <calcPr calcId="145621" fullCalcOnLoad="1"/>
</workbook>
</file>

<file path=xl/calcChain.xml><?xml version="1.0" encoding="utf-8"?>
<calcChain xmlns="http://schemas.openxmlformats.org/spreadsheetml/2006/main">
  <c r="E91" i="2" l="1"/>
  <c r="V34" i="3"/>
  <c r="E80" i="2"/>
  <c r="O33" i="3"/>
  <c r="E81" i="2"/>
  <c r="O34" i="3"/>
  <c r="E68" i="2"/>
  <c r="F163" i="2"/>
  <c r="E163" i="2"/>
  <c r="F160" i="2"/>
  <c r="E160" i="2"/>
  <c r="F63" i="3"/>
  <c r="C99" i="2"/>
  <c r="B99" i="2"/>
  <c r="D99" i="2"/>
  <c r="AG39" i="1"/>
  <c r="E54" i="2"/>
  <c r="E55" i="2"/>
  <c r="B30" i="3"/>
  <c r="AT37" i="1"/>
  <c r="E76" i="2"/>
  <c r="O29" i="3"/>
  <c r="AT36" i="1"/>
  <c r="E101" i="2"/>
  <c r="E100" i="2"/>
  <c r="BB39" i="1"/>
  <c r="E90" i="2"/>
  <c r="V33" i="3"/>
  <c r="C67" i="2"/>
  <c r="B67" i="2"/>
  <c r="B68" i="2"/>
  <c r="C68" i="2"/>
  <c r="B91" i="2"/>
  <c r="C91" i="2"/>
  <c r="B80" i="2"/>
  <c r="D80" i="2"/>
  <c r="N38" i="1"/>
  <c r="C80" i="2"/>
  <c r="B81" i="2"/>
  <c r="A81" i="2"/>
  <c r="C81" i="2"/>
  <c r="AT38" i="1"/>
  <c r="C54" i="2"/>
  <c r="B54" i="2"/>
  <c r="B167" i="2"/>
  <c r="B168" i="2"/>
  <c r="B66" i="3"/>
  <c r="B166" i="2"/>
  <c r="A166" i="2"/>
  <c r="B165" i="2"/>
  <c r="A165" i="2"/>
  <c r="C101" i="2"/>
  <c r="B101" i="2"/>
  <c r="D101" i="2"/>
  <c r="C100" i="2"/>
  <c r="B100" i="2"/>
  <c r="D100" i="2"/>
  <c r="C98" i="2"/>
  <c r="B98" i="2"/>
  <c r="A98" i="2"/>
  <c r="B97" i="2"/>
  <c r="C97" i="2"/>
  <c r="B96" i="2"/>
  <c r="C96" i="2"/>
  <c r="A96" i="2"/>
  <c r="C89" i="2"/>
  <c r="B89" i="2"/>
  <c r="A89" i="2"/>
  <c r="C90" i="2"/>
  <c r="B90" i="2"/>
  <c r="A90" i="2"/>
  <c r="D129" i="2"/>
  <c r="D130" i="2"/>
  <c r="D131" i="2"/>
  <c r="D132" i="2"/>
  <c r="C35" i="2"/>
  <c r="C36" i="2"/>
  <c r="C37" i="2"/>
  <c r="F37" i="2"/>
  <c r="M22" i="1"/>
  <c r="E181" i="2"/>
  <c r="J181" i="2"/>
  <c r="Y79" i="3"/>
  <c r="E180" i="2"/>
  <c r="J180" i="2"/>
  <c r="P79" i="3"/>
  <c r="E179" i="2"/>
  <c r="J179" i="2"/>
  <c r="C79" i="3"/>
  <c r="E178" i="2"/>
  <c r="J178" i="2"/>
  <c r="D77" i="3"/>
  <c r="E177" i="2"/>
  <c r="J177" i="2"/>
  <c r="D75" i="3"/>
  <c r="E176" i="2"/>
  <c r="J176" i="2"/>
  <c r="F73" i="3"/>
  <c r="E175" i="2"/>
  <c r="J175" i="2"/>
  <c r="T71" i="3"/>
  <c r="E174" i="2"/>
  <c r="J174" i="2"/>
  <c r="D71" i="3"/>
  <c r="E173" i="2"/>
  <c r="J173" i="2"/>
  <c r="T69" i="3"/>
  <c r="E172" i="2"/>
  <c r="J172" i="2"/>
  <c r="F69" i="3"/>
  <c r="C63" i="2"/>
  <c r="C64" i="2"/>
  <c r="C65" i="2"/>
  <c r="B65" i="2"/>
  <c r="D65" i="2"/>
  <c r="G38" i="1"/>
  <c r="C66" i="2"/>
  <c r="C72" i="2"/>
  <c r="C73" i="2"/>
  <c r="A73" i="2"/>
  <c r="B73" i="2"/>
  <c r="C62" i="2"/>
  <c r="C61" i="2"/>
  <c r="C60" i="2"/>
  <c r="C58" i="2"/>
  <c r="C56" i="2"/>
  <c r="C55" i="2"/>
  <c r="C75" i="2"/>
  <c r="C76" i="2"/>
  <c r="C82" i="2"/>
  <c r="C85" i="2"/>
  <c r="A85" i="2"/>
  <c r="C86" i="2"/>
  <c r="C87" i="2"/>
  <c r="C88" i="2"/>
  <c r="C92" i="2"/>
  <c r="C93" i="2"/>
  <c r="D93" i="2"/>
  <c r="U41" i="1"/>
  <c r="C94" i="2"/>
  <c r="A94" i="2"/>
  <c r="C95" i="2"/>
  <c r="B75" i="2"/>
  <c r="A75" i="2"/>
  <c r="B63" i="2"/>
  <c r="D63" i="2"/>
  <c r="A44" i="1"/>
  <c r="B64" i="2"/>
  <c r="D64" i="2"/>
  <c r="G37" i="1"/>
  <c r="B66" i="2"/>
  <c r="D66" i="2"/>
  <c r="G39" i="1"/>
  <c r="B72" i="2"/>
  <c r="A72" i="2"/>
  <c r="B62" i="2"/>
  <c r="D62" i="2"/>
  <c r="A43" i="1"/>
  <c r="B61" i="2"/>
  <c r="B60" i="2"/>
  <c r="A60" i="2"/>
  <c r="B58" i="2"/>
  <c r="A58" i="2"/>
  <c r="D58" i="2"/>
  <c r="A40" i="1"/>
  <c r="B56" i="2"/>
  <c r="A56" i="2"/>
  <c r="B55" i="2"/>
  <c r="B76" i="2"/>
  <c r="D76" i="2"/>
  <c r="N37" i="1"/>
  <c r="B82" i="2"/>
  <c r="D82" i="2"/>
  <c r="B85" i="2"/>
  <c r="B86" i="2"/>
  <c r="D86" i="2"/>
  <c r="N42" i="1"/>
  <c r="B87" i="2"/>
  <c r="B88" i="2"/>
  <c r="B92" i="2"/>
  <c r="B93" i="2"/>
  <c r="B94" i="2"/>
  <c r="B95" i="2"/>
  <c r="A66" i="2"/>
  <c r="C53" i="2"/>
  <c r="N40" i="1"/>
  <c r="D57" i="2"/>
  <c r="D59" i="2"/>
  <c r="D69" i="2"/>
  <c r="D70" i="2"/>
  <c r="D71" i="2"/>
  <c r="D74" i="2"/>
  <c r="D77" i="2"/>
  <c r="D78" i="2"/>
  <c r="D79" i="2"/>
  <c r="D83" i="2"/>
  <c r="D84" i="2"/>
  <c r="D102" i="2"/>
  <c r="A86" i="2"/>
  <c r="C14" i="2"/>
  <c r="C13" i="2"/>
  <c r="C21" i="2"/>
  <c r="C22" i="2"/>
  <c r="C25" i="2"/>
  <c r="B25" i="2"/>
  <c r="A25" i="2"/>
  <c r="C23" i="2"/>
  <c r="C24" i="2"/>
  <c r="C26" i="2"/>
  <c r="C27" i="2"/>
  <c r="C29" i="2"/>
  <c r="B29" i="2"/>
  <c r="A29" i="2"/>
  <c r="C28" i="2"/>
  <c r="C15" i="2"/>
  <c r="C16" i="2"/>
  <c r="C17" i="2"/>
  <c r="C18" i="2"/>
  <c r="C19" i="2"/>
  <c r="D28" i="2"/>
  <c r="AS17" i="1"/>
  <c r="D26" i="2"/>
  <c r="AS15" i="1"/>
  <c r="D27" i="2"/>
  <c r="AS16" i="1"/>
  <c r="D22" i="2"/>
  <c r="AP16" i="1"/>
  <c r="D23" i="2"/>
  <c r="AP17" i="1"/>
  <c r="D24" i="2"/>
  <c r="AP18" i="1"/>
  <c r="D21" i="2"/>
  <c r="AP15" i="1"/>
  <c r="D18" i="2"/>
  <c r="AN16" i="1"/>
  <c r="D19" i="2"/>
  <c r="AN17" i="1"/>
  <c r="D17" i="2"/>
  <c r="AN15" i="1"/>
  <c r="D14" i="2"/>
  <c r="AL16" i="1"/>
  <c r="D15" i="2"/>
  <c r="AL17" i="1"/>
  <c r="D16" i="2"/>
  <c r="AL18" i="1"/>
  <c r="D13" i="2"/>
  <c r="AL15" i="1"/>
  <c r="E96" i="2"/>
  <c r="AX43" i="1"/>
  <c r="E74" i="2"/>
  <c r="E67" i="2"/>
  <c r="H31" i="3"/>
  <c r="C158" i="2"/>
  <c r="E53" i="2"/>
  <c r="AL33" i="1"/>
  <c r="C51" i="2"/>
  <c r="A51" i="2"/>
  <c r="D119" i="2"/>
  <c r="AL49" i="1"/>
  <c r="D120" i="2"/>
  <c r="AL50" i="1"/>
  <c r="D121" i="2"/>
  <c r="D122" i="2"/>
  <c r="AL52" i="1"/>
  <c r="D118" i="2"/>
  <c r="AL48" i="1"/>
  <c r="E102" i="2"/>
  <c r="AB35" i="3"/>
  <c r="E99" i="2"/>
  <c r="AB32" i="3"/>
  <c r="E94" i="2"/>
  <c r="AX37" i="1"/>
  <c r="E92" i="2"/>
  <c r="V35" i="3"/>
  <c r="E93" i="2"/>
  <c r="V36" i="3"/>
  <c r="E95" i="2"/>
  <c r="V38" i="3"/>
  <c r="E97" i="2"/>
  <c r="AB30" i="3"/>
  <c r="E98" i="2"/>
  <c r="AB31" i="3"/>
  <c r="E89" i="2"/>
  <c r="V32" i="3"/>
  <c r="E88" i="2"/>
  <c r="AT43" i="1"/>
  <c r="E87" i="2"/>
  <c r="E85" i="2"/>
  <c r="O38" i="3"/>
  <c r="E84" i="2"/>
  <c r="O37" i="3"/>
  <c r="E83" i="2"/>
  <c r="O36" i="3"/>
  <c r="E82" i="2"/>
  <c r="AT39" i="1"/>
  <c r="E79" i="2"/>
  <c r="O32" i="3"/>
  <c r="E78" i="2"/>
  <c r="O31" i="3"/>
  <c r="E77" i="2"/>
  <c r="O30" i="3"/>
  <c r="E75" i="2"/>
  <c r="AP43" i="1"/>
  <c r="E73" i="2"/>
  <c r="H37" i="3"/>
  <c r="E71" i="2"/>
  <c r="E72" i="2"/>
  <c r="E70" i="2"/>
  <c r="H34" i="3"/>
  <c r="E69" i="2"/>
  <c r="E59" i="2"/>
  <c r="B34" i="3"/>
  <c r="E58" i="2"/>
  <c r="AL39" i="1"/>
  <c r="E57" i="2"/>
  <c r="B32" i="3"/>
  <c r="E56" i="2"/>
  <c r="AL38" i="1"/>
  <c r="B31" i="3"/>
  <c r="E141" i="2"/>
  <c r="E140" i="2"/>
  <c r="B54" i="3"/>
  <c r="D249" i="2"/>
  <c r="D250" i="2"/>
  <c r="D251" i="2"/>
  <c r="D252" i="2"/>
  <c r="D248" i="2"/>
  <c r="E249" i="2"/>
  <c r="E250" i="2"/>
  <c r="E251" i="2"/>
  <c r="E252" i="2"/>
  <c r="E248" i="2"/>
  <c r="B246" i="2"/>
  <c r="A246" i="2"/>
  <c r="D154" i="2"/>
  <c r="D155" i="2"/>
  <c r="E46" i="2"/>
  <c r="B23" i="3"/>
  <c r="E47" i="2"/>
  <c r="AS29" i="1"/>
  <c r="E48" i="2"/>
  <c r="B25" i="3"/>
  <c r="E45" i="2"/>
  <c r="B22" i="3"/>
  <c r="E42" i="2"/>
  <c r="AL28" i="1"/>
  <c r="E43" i="2"/>
  <c r="AL29" i="1"/>
  <c r="E44" i="2"/>
  <c r="F113" i="2"/>
  <c r="D113" i="2"/>
  <c r="E41" i="2"/>
  <c r="AL27" i="1"/>
  <c r="E19" i="2"/>
  <c r="E16" i="2"/>
  <c r="E15" i="2"/>
  <c r="C170" i="2"/>
  <c r="A170" i="2"/>
  <c r="C152" i="2"/>
  <c r="B152" i="2"/>
  <c r="A151" i="2"/>
  <c r="D147" i="2"/>
  <c r="D149" i="2"/>
  <c r="E146" i="2"/>
  <c r="D148" i="2"/>
  <c r="C145" i="2"/>
  <c r="B144" i="2"/>
  <c r="B138" i="2"/>
  <c r="A145" i="2"/>
  <c r="A144" i="2"/>
  <c r="C139" i="2"/>
  <c r="A139" i="2"/>
  <c r="A138" i="2"/>
  <c r="C135" i="2"/>
  <c r="A135" i="2"/>
  <c r="C127" i="2"/>
  <c r="A127" i="2"/>
  <c r="C126" i="2"/>
  <c r="A126" i="2"/>
  <c r="C40" i="2"/>
  <c r="A40" i="2"/>
  <c r="D36" i="2"/>
  <c r="AL23" i="1"/>
  <c r="D35" i="2"/>
  <c r="AL22" i="1"/>
  <c r="C33" i="2"/>
  <c r="A33" i="2"/>
  <c r="E26" i="2"/>
  <c r="E28" i="2"/>
  <c r="E27" i="2"/>
  <c r="E24" i="2"/>
  <c r="E23" i="2"/>
  <c r="E22" i="2"/>
  <c r="E18" i="2"/>
  <c r="E17" i="2"/>
  <c r="E14" i="2"/>
  <c r="A12" i="2"/>
  <c r="C12" i="2"/>
  <c r="E8" i="2"/>
  <c r="E9" i="2"/>
  <c r="F4" i="3"/>
  <c r="E6" i="2"/>
  <c r="AL6" i="1"/>
  <c r="D136" i="2"/>
  <c r="E61" i="2"/>
  <c r="B36" i="3"/>
  <c r="E64" i="2"/>
  <c r="E65" i="2"/>
  <c r="H29" i="3"/>
  <c r="E63" i="2"/>
  <c r="AL43" i="1"/>
  <c r="E62" i="2"/>
  <c r="B37" i="3"/>
  <c r="AL42" i="1"/>
  <c r="E60" i="2"/>
  <c r="B35" i="3"/>
  <c r="E66" i="2"/>
  <c r="AP38" i="1"/>
  <c r="E86" i="2"/>
  <c r="O39" i="3"/>
  <c r="A158" i="2"/>
  <c r="B1" i="5"/>
  <c r="C159" i="2"/>
  <c r="A159" i="2"/>
  <c r="D1" i="3"/>
  <c r="C151" i="2"/>
  <c r="B151" i="2"/>
  <c r="C144" i="2"/>
  <c r="C138" i="2"/>
  <c r="C134" i="2"/>
  <c r="A134" i="2"/>
  <c r="C50" i="2"/>
  <c r="A50" i="2"/>
  <c r="C39" i="2"/>
  <c r="A39" i="2"/>
  <c r="C32" i="2"/>
  <c r="A32" i="2"/>
  <c r="A11" i="2"/>
  <c r="C11" i="2"/>
  <c r="C8" i="2"/>
  <c r="AL51" i="1"/>
  <c r="AP39" i="1"/>
  <c r="B28" i="3"/>
  <c r="AP42" i="1"/>
  <c r="H39" i="3"/>
  <c r="H38" i="3"/>
  <c r="BB36" i="1"/>
  <c r="H30" i="3"/>
  <c r="B20" i="3"/>
  <c r="BB37" i="1"/>
  <c r="B33" i="3"/>
  <c r="A93" i="2"/>
  <c r="D95" i="2"/>
  <c r="U43" i="1"/>
  <c r="A55" i="2"/>
  <c r="H35" i="3"/>
  <c r="A101" i="2"/>
  <c r="A97" i="2"/>
  <c r="A64" i="2"/>
  <c r="D73" i="2"/>
  <c r="G43" i="1"/>
  <c r="V39" i="3"/>
  <c r="F114" i="2"/>
  <c r="D114" i="2"/>
  <c r="A87" i="2"/>
  <c r="AA40" i="1"/>
  <c r="A76" i="2"/>
  <c r="D60" i="2"/>
  <c r="A41" i="1"/>
  <c r="D88" i="2"/>
  <c r="N44" i="1"/>
  <c r="A88" i="2"/>
  <c r="D87" i="2"/>
  <c r="N43" i="1"/>
  <c r="A82" i="2"/>
  <c r="H33" i="3"/>
  <c r="AX39" i="1"/>
  <c r="A95" i="2"/>
  <c r="AX42" i="1"/>
  <c r="D96" i="2"/>
  <c r="U44" i="1"/>
  <c r="AX36" i="1"/>
  <c r="A91" i="2"/>
  <c r="D90" i="2"/>
  <c r="U38" i="1"/>
  <c r="D97" i="2"/>
  <c r="AA37" i="1"/>
  <c r="D98" i="2"/>
  <c r="AA38" i="1"/>
  <c r="BB38" i="1"/>
  <c r="AA41" i="1"/>
  <c r="D91" i="2"/>
  <c r="U39" i="1"/>
  <c r="AS27" i="1"/>
  <c r="AL8" i="1"/>
  <c r="B38" i="3"/>
  <c r="A63" i="2"/>
  <c r="AL41" i="1"/>
  <c r="AL40" i="1"/>
  <c r="D72" i="2"/>
  <c r="G42" i="1"/>
  <c r="A65" i="2"/>
  <c r="D54" i="2"/>
  <c r="A37" i="1"/>
  <c r="A54" i="2"/>
  <c r="D55" i="2"/>
  <c r="A38" i="1"/>
  <c r="AX40" i="1"/>
  <c r="O35" i="3"/>
  <c r="AT41" i="1"/>
  <c r="AL66" i="1"/>
  <c r="B24" i="3"/>
  <c r="AS28" i="1"/>
  <c r="E7" i="2"/>
  <c r="D2" i="3"/>
  <c r="F115" i="2"/>
  <c r="D115" i="2"/>
  <c r="B21" i="3"/>
  <c r="B19" i="3"/>
  <c r="AS30" i="1"/>
  <c r="AL30" i="1"/>
  <c r="AT40" i="1"/>
  <c r="D85" i="2"/>
  <c r="N41" i="1"/>
  <c r="B57" i="3"/>
  <c r="AL70" i="1"/>
  <c r="AT42" i="1"/>
  <c r="V30" i="3"/>
  <c r="H32" i="3"/>
  <c r="AP40" i="1"/>
  <c r="B39" i="3"/>
  <c r="AP36" i="1"/>
  <c r="A67" i="2"/>
  <c r="D67" i="2"/>
  <c r="G40" i="1"/>
  <c r="BB40" i="1"/>
  <c r="AB34" i="3"/>
  <c r="B18" i="3"/>
  <c r="A99" i="2"/>
  <c r="D156" i="2"/>
  <c r="E153" i="2"/>
  <c r="H36" i="3"/>
  <c r="AP41" i="1"/>
  <c r="AX41" i="1"/>
  <c r="V37" i="3"/>
  <c r="C20" i="2"/>
  <c r="B20" i="2"/>
  <c r="A20" i="2"/>
  <c r="E29" i="2"/>
  <c r="A19" i="1"/>
  <c r="D94" i="2"/>
  <c r="U42" i="1"/>
  <c r="A92" i="2"/>
  <c r="D92" i="2"/>
  <c r="U40" i="1"/>
  <c r="AP37" i="1"/>
  <c r="B103" i="2"/>
  <c r="D53" i="2"/>
  <c r="A80" i="2"/>
  <c r="V31" i="3"/>
  <c r="K51" i="3"/>
  <c r="AL61" i="1"/>
  <c r="C103" i="2"/>
  <c r="D61" i="2"/>
  <c r="A42" i="1"/>
  <c r="A61" i="2"/>
  <c r="A103" i="2"/>
  <c r="E128" i="2"/>
  <c r="F132" i="2"/>
  <c r="J56" i="1"/>
  <c r="A68" i="2"/>
  <c r="D68" i="2"/>
  <c r="G41" i="1"/>
  <c r="B29" i="3"/>
  <c r="AL36" i="1"/>
  <c r="A62" i="2"/>
  <c r="D81" i="2"/>
  <c r="N39" i="1"/>
  <c r="A100" i="2"/>
  <c r="D89" i="2"/>
  <c r="U37" i="1"/>
  <c r="AB33" i="3"/>
  <c r="D75" i="2"/>
  <c r="G44" i="1"/>
  <c r="AL37" i="1"/>
  <c r="D56" i="2"/>
  <c r="A39" i="1"/>
  <c r="AX38" i="1"/>
  <c r="D105" i="2"/>
  <c r="B60" i="3"/>
  <c r="AL74" i="1"/>
  <c r="D103" i="2"/>
  <c r="B108" i="2"/>
  <c r="AL56" i="1"/>
  <c r="B49" i="3"/>
  <c r="D104" i="2"/>
  <c r="A46" i="1"/>
</calcChain>
</file>

<file path=xl/sharedStrings.xml><?xml version="1.0" encoding="utf-8"?>
<sst xmlns="http://schemas.openxmlformats.org/spreadsheetml/2006/main" count="635" uniqueCount="330">
  <si>
    <t>FASTips Profile</t>
  </si>
  <si>
    <t xml:space="preserve"> </t>
  </si>
  <si>
    <t>Library name:</t>
  </si>
  <si>
    <t>Profile name:</t>
  </si>
  <si>
    <t>Which age ranges would you like to include in your order?</t>
  </si>
  <si>
    <t>1.</t>
  </si>
  <si>
    <t>2.</t>
  </si>
  <si>
    <t>2 - 5</t>
  </si>
  <si>
    <t>3 - 6</t>
  </si>
  <si>
    <t>5 - 8</t>
  </si>
  <si>
    <t>7 - 10</t>
  </si>
  <si>
    <t>8 - 12</t>
  </si>
  <si>
    <t>10 - 14</t>
  </si>
  <si>
    <t>12 - 19</t>
  </si>
  <si>
    <t>16 - 19</t>
  </si>
  <si>
    <t>Adult</t>
  </si>
  <si>
    <t>All</t>
  </si>
  <si>
    <t>Please indicate the collection areas you would like to include in your order.</t>
  </si>
  <si>
    <t>All titles regardless of classification</t>
  </si>
  <si>
    <t>3.</t>
  </si>
  <si>
    <t>4.</t>
  </si>
  <si>
    <t>Trade Hardcover</t>
  </si>
  <si>
    <t>Library Reinforced</t>
  </si>
  <si>
    <t>Hardcover Reinforced</t>
  </si>
  <si>
    <t>Trade Paperback</t>
  </si>
  <si>
    <t>Mass Market Paperback</t>
  </si>
  <si>
    <t>Audio CD</t>
  </si>
  <si>
    <t>Audio MP3</t>
  </si>
  <si>
    <t>Audio Playawy</t>
  </si>
  <si>
    <t>E</t>
  </si>
  <si>
    <t>5.</t>
  </si>
  <si>
    <t>Spiral bindings</t>
  </si>
  <si>
    <t>Board books</t>
  </si>
  <si>
    <t>Novelty items</t>
  </si>
  <si>
    <t>Bilingual</t>
  </si>
  <si>
    <t>Books with audio cassettes</t>
  </si>
  <si>
    <t>Combined editions</t>
  </si>
  <si>
    <t>Big books</t>
  </si>
  <si>
    <t>Pop-up/lift-the-flap</t>
  </si>
  <si>
    <t>Spanish</t>
  </si>
  <si>
    <t>Books with audio CDs</t>
  </si>
  <si>
    <t>Books with software</t>
  </si>
  <si>
    <t>I</t>
  </si>
  <si>
    <t>Exclude</t>
  </si>
  <si>
    <t>Include</t>
  </si>
  <si>
    <t>6.</t>
  </si>
  <si>
    <t>$</t>
  </si>
  <si>
    <t>Maximum price per title (optional):</t>
  </si>
  <si>
    <t>7.</t>
  </si>
  <si>
    <t>My first FASTips orders should begin with titles published in the month of:</t>
  </si>
  <si>
    <t>(Once underway, all FASTips orders will be placed by Brodart 3 months prepublication unless indicated otherwise.)</t>
  </si>
  <si>
    <t>8.</t>
  </si>
  <si>
    <t>Our standard procedure is for Brodart to place the order behind the scenes.  Will this work for your library or would you like to discuss other options?</t>
  </si>
  <si>
    <t>Brodart should place the order behind the scenes</t>
  </si>
  <si>
    <t>Please contact me to discuss other options</t>
  </si>
  <si>
    <t>9.</t>
  </si>
  <si>
    <t>How would you like to receive report of titles ordered?</t>
  </si>
  <si>
    <t>Bibz.com</t>
  </si>
  <si>
    <t>10.</t>
  </si>
  <si>
    <t>Would you like to receive 9xx records for your integrated library system?</t>
  </si>
  <si>
    <t>No</t>
  </si>
  <si>
    <t>Yes, my ILS is:</t>
  </si>
  <si>
    <t>Yes</t>
  </si>
  <si>
    <t>Would you like items ordered through this FASTips profile to be processed and/or cataloged?</t>
  </si>
  <si>
    <t>Yes*</t>
  </si>
  <si>
    <t>(*Your Customer Care Associate will contact you to discuss available options.)</t>
  </si>
  <si>
    <t>Contact Name:</t>
  </si>
  <si>
    <t>Title:</t>
  </si>
  <si>
    <t>Phone:</t>
  </si>
  <si>
    <t>E-mail:</t>
  </si>
  <si>
    <t>Library Name:</t>
  </si>
  <si>
    <t>Address:</t>
  </si>
  <si>
    <t>City:</t>
  </si>
  <si>
    <t>State:</t>
  </si>
  <si>
    <t>Zip Code:</t>
  </si>
  <si>
    <t>2-5</t>
  </si>
  <si>
    <t>3-6</t>
  </si>
  <si>
    <t>5-8</t>
  </si>
  <si>
    <t>7-10</t>
  </si>
  <si>
    <t>10-14</t>
  </si>
  <si>
    <t>12-19</t>
  </si>
  <si>
    <t>14-19</t>
  </si>
  <si>
    <t>16-19*</t>
  </si>
  <si>
    <t>(Include branch if applicable)</t>
  </si>
  <si>
    <t>(Choose a name that works best for you.)</t>
  </si>
  <si>
    <t>(*Age range 16 - 19 is applied to graphic novels only.)</t>
  </si>
  <si>
    <t>Please indicate your format preference by selecting "1" as the first priority, etc. If you wish to exclude all of a particular format, please select an "E" for that format.</t>
  </si>
  <si>
    <t>Audio Playaway</t>
  </si>
  <si>
    <t>E-mail</t>
  </si>
  <si>
    <t>Province:</t>
  </si>
  <si>
    <t>State or</t>
  </si>
  <si>
    <t>Postal or</t>
  </si>
  <si>
    <t>14 - 19</t>
  </si>
  <si>
    <t>8-12</t>
  </si>
  <si>
    <t>"1" = 1st priority, "2" =  2nd priority, etc. "E" = exclude.</t>
  </si>
  <si>
    <t>My first FASTips orders should begin with titles published in (month/year)</t>
  </si>
  <si>
    <t>Our standard procedure is for Brodart to place the order behind the scenes.  Is this acceptable?</t>
  </si>
  <si>
    <t>Library:</t>
  </si>
  <si>
    <t>Profile Name:</t>
  </si>
  <si>
    <t>Age ranges: indicate the age ranges you would like to include in your order.</t>
  </si>
  <si>
    <t>Collection areas: indicate the collection areas you would like to include in your order.</t>
  </si>
  <si>
    <t>Zip:</t>
  </si>
  <si>
    <t>What languages would you like to include in your order?</t>
  </si>
  <si>
    <t>English</t>
  </si>
  <si>
    <t>Both - English and Spanish</t>
  </si>
  <si>
    <t>Maximum price per title:</t>
  </si>
  <si>
    <t>FASTips Profile Questions</t>
  </si>
  <si>
    <t>Internal Questions</t>
  </si>
  <si>
    <t>version:</t>
  </si>
  <si>
    <t>updated:</t>
  </si>
  <si>
    <t>Updated:</t>
  </si>
  <si>
    <t>Tall Mass Market</t>
  </si>
  <si>
    <t>Would you like the books ordered through this FASTips profile to be cataloged and processed?</t>
  </si>
  <si>
    <t>Formats: indicate the format in order by preference, "E" = exclude.</t>
  </si>
  <si>
    <t>Home</t>
  </si>
  <si>
    <t>Disregard this section - it's for</t>
  </si>
  <si>
    <t>formula verification purposes only</t>
  </si>
  <si>
    <t>and will be hidden upon completion</t>
  </si>
  <si>
    <r>
      <t xml:space="preserve">Reprints </t>
    </r>
    <r>
      <rPr>
        <sz val="7"/>
        <rFont val="Arial"/>
        <family val="2"/>
      </rPr>
      <t>(includes all titles that are re-released)</t>
    </r>
  </si>
  <si>
    <t>AGE RANGES</t>
  </si>
  <si>
    <t>COLLECTION AREAS</t>
  </si>
  <si>
    <t>Fiction titles only</t>
  </si>
  <si>
    <t>Ficton titles only</t>
  </si>
  <si>
    <t>FORMATS</t>
  </si>
  <si>
    <t>Hardcover</t>
  </si>
  <si>
    <t xml:space="preserve">Abridged </t>
  </si>
  <si>
    <t xml:space="preserve">Adapted </t>
  </si>
  <si>
    <t xml:space="preserve">Boxed </t>
  </si>
  <si>
    <t>Limited editions</t>
  </si>
  <si>
    <t>Serials</t>
  </si>
  <si>
    <t>Short Stories</t>
  </si>
  <si>
    <t xml:space="preserve">Unabridged </t>
  </si>
  <si>
    <t>LANGUAGE</t>
  </si>
  <si>
    <t>MAXIMUM PRICE</t>
  </si>
  <si>
    <t>a.</t>
  </si>
  <si>
    <t>ORDERING</t>
  </si>
  <si>
    <t>b.</t>
  </si>
  <si>
    <t>c.</t>
  </si>
  <si>
    <t>STANDARD REPORTING</t>
  </si>
  <si>
    <t>AUTHORIZATION</t>
  </si>
  <si>
    <t>Please provide your contact information below.</t>
  </si>
  <si>
    <t>Books (plus other materials eg. toys, origami paper)</t>
  </si>
  <si>
    <t>Short stories</t>
  </si>
  <si>
    <t>DESCRIPTORS</t>
  </si>
  <si>
    <t>Unabridged</t>
  </si>
  <si>
    <t>Large Type</t>
  </si>
  <si>
    <t>Select all the descriptors you would like to include on your order and mark all the descriptors you would like to exclude from your order.</t>
  </si>
  <si>
    <t>Mailing address</t>
  </si>
  <si>
    <t>Username</t>
  </si>
  <si>
    <r>
      <t xml:space="preserve">Submit the completed profile and the file of author or series with quantities to: </t>
    </r>
    <r>
      <rPr>
        <b/>
        <sz val="11"/>
        <rFont val="Arial"/>
        <family val="2"/>
      </rPr>
      <t/>
    </r>
  </si>
  <si>
    <t xml:space="preserve">Paper </t>
  </si>
  <si>
    <t>Address 1:</t>
  </si>
  <si>
    <t>Address 2:</t>
  </si>
  <si>
    <t>(mm/yyyy)</t>
  </si>
  <si>
    <t>Books</t>
  </si>
  <si>
    <t>Mass market paper</t>
  </si>
  <si>
    <t>Big book</t>
  </si>
  <si>
    <t>Spiral</t>
  </si>
  <si>
    <t>CD-ROM</t>
  </si>
  <si>
    <t>Prebind</t>
  </si>
  <si>
    <t>Ebook</t>
  </si>
  <si>
    <t>Large type</t>
  </si>
  <si>
    <t>Board book</t>
  </si>
  <si>
    <t>From Question #3</t>
  </si>
  <si>
    <r>
      <t xml:space="preserve">Books plus </t>
    </r>
    <r>
      <rPr>
        <sz val="8"/>
        <rFont val="Arial"/>
        <family val="2"/>
      </rPr>
      <t>(other materials eg. toys, origami paper)</t>
    </r>
  </si>
  <si>
    <t>Tall mass market</t>
  </si>
  <si>
    <t>3-8</t>
  </si>
  <si>
    <t>8-14</t>
  </si>
  <si>
    <t>3 - 8</t>
  </si>
  <si>
    <t>BibzII.com</t>
  </si>
  <si>
    <t>Audio MP3 CD</t>
  </si>
  <si>
    <t xml:space="preserve">TIPS@brodart.com </t>
  </si>
  <si>
    <t>or Brodart Collection Development, 500 Arch Street, Williamsport, PA 17701</t>
  </si>
  <si>
    <t>here.</t>
  </si>
  <si>
    <t>(Scroll to the Resources box to preview each list.)</t>
  </si>
  <si>
    <t>To review the FASTips author and series lists, click</t>
  </si>
  <si>
    <t>Date</t>
  </si>
  <si>
    <t>Requested by</t>
  </si>
  <si>
    <t>Change</t>
  </si>
  <si>
    <t>EA</t>
  </si>
  <si>
    <t>Add header/footer w/pg #'s and document id (Brodart FASTips Profile)</t>
  </si>
  <si>
    <t>Please note that some editions are not considered reprints.  Mark those that you would like to have excluded from your orders.</t>
  </si>
  <si>
    <t>Anniversary editions</t>
  </si>
  <si>
    <t>Revised or updated editions</t>
  </si>
  <si>
    <t>Illustrated editions</t>
  </si>
  <si>
    <t>Added reprint info below question 4</t>
  </si>
  <si>
    <t>Movie Tie-in editions</t>
  </si>
  <si>
    <t>Save Instructions</t>
  </si>
  <si>
    <t xml:space="preserve">If this path is changed in any way, then be sure to update the links at the following locations: </t>
  </si>
  <si>
    <t>Save all updates and/or changes of this file to the following locations (requires admin permissions/mapping can be done by IT):</t>
  </si>
  <si>
    <t>Select content and then use the drop-down arrow to perform a search as indicated below.</t>
  </si>
  <si>
    <t>Be sure to make the changes in the path to the web application (also requires admin permissions).</t>
  </si>
  <si>
    <t>SAVE INSTRUCTIONS</t>
  </si>
  <si>
    <t>SHAREPOINT</t>
  </si>
  <si>
    <t>WEB</t>
  </si>
  <si>
    <t>*For password protected worksheets, password is: brodart (formulas tab is NOT protected so linking works properly)</t>
  </si>
  <si>
    <t>ALSO AT (effective 6/17/10 - email request from Brendae):</t>
  </si>
  <si>
    <t>R:\Global\Sales Marketing\Sales Force Information ROOTH\SALES BINDER 05-10\Collection Development\FASTips</t>
  </si>
  <si>
    <t>Expanded editions</t>
  </si>
  <si>
    <t>(Your Customer Care Associate will contact you to discuss available options.)</t>
  </si>
  <si>
    <t>Added change date in the footer center</t>
  </si>
  <si>
    <t>Spanish FASTips Profile</t>
  </si>
  <si>
    <t>Blockbusters</t>
  </si>
  <si>
    <t>Graphic Novels</t>
  </si>
  <si>
    <t>Added Spanish FASTips Profile to file</t>
  </si>
  <si>
    <t>FASTips (Non Spanish)</t>
  </si>
  <si>
    <t>FASTips (Spanish)</t>
  </si>
  <si>
    <t>•</t>
  </si>
  <si>
    <t>Adult fiction and nonfiction from the most popular authors or on hot topics</t>
  </si>
  <si>
    <t>Titles selected book-in-hand for content and bind quality</t>
  </si>
  <si>
    <r>
      <t>To review the Spanish FASTips descriptions, click</t>
    </r>
    <r>
      <rPr>
        <u/>
        <sz val="11"/>
        <color indexed="12"/>
        <rFont val="Arial"/>
        <family val="2"/>
      </rPr>
      <t xml:space="preserve"> here.</t>
    </r>
  </si>
  <si>
    <t>Spanish Profile - there is no need for an internal tab since this profile is only 1 page</t>
  </si>
  <si>
    <t>Added Spanish FASTips Descriptions</t>
  </si>
  <si>
    <t>EA/Melissa</t>
  </si>
  <si>
    <t>Changed the entire descriptors section to match that of Bibz</t>
  </si>
  <si>
    <t>Animated</t>
  </si>
  <si>
    <t>Atlas</t>
  </si>
  <si>
    <t>B/W</t>
  </si>
  <si>
    <t>Book/CD</t>
  </si>
  <si>
    <t>Book/Softw</t>
  </si>
  <si>
    <t>Braille</t>
  </si>
  <si>
    <t>Closed Caption</t>
  </si>
  <si>
    <t>Color</t>
  </si>
  <si>
    <t>Colorized</t>
  </si>
  <si>
    <t>Dictionary</t>
  </si>
  <si>
    <t>Combined</t>
  </si>
  <si>
    <t>Documentary</t>
  </si>
  <si>
    <t>Easy Reader</t>
  </si>
  <si>
    <t>Encyclopedia</t>
  </si>
  <si>
    <t>Family Film</t>
  </si>
  <si>
    <t>Feature Film</t>
  </si>
  <si>
    <t>Full Screen</t>
  </si>
  <si>
    <t>High/Low</t>
  </si>
  <si>
    <t>Instructional</t>
  </si>
  <si>
    <t>Journals</t>
  </si>
  <si>
    <t>Kit</t>
  </si>
  <si>
    <t>Ltd. Ed.</t>
  </si>
  <si>
    <t>Picture Book</t>
  </si>
  <si>
    <t>Pop-Up</t>
  </si>
  <si>
    <t>Pop-up</t>
  </si>
  <si>
    <t>Reference</t>
  </si>
  <si>
    <t>Reprint</t>
  </si>
  <si>
    <t>**Includes all titles that are re-released.</t>
  </si>
  <si>
    <t>Serial</t>
  </si>
  <si>
    <t>Song Book</t>
  </si>
  <si>
    <t>Tall MM</t>
  </si>
  <si>
    <t>Translation</t>
  </si>
  <si>
    <t>Travel Guide</t>
  </si>
  <si>
    <t>Widescreen</t>
  </si>
  <si>
    <t>Which collection areas should be included in your orders?</t>
  </si>
  <si>
    <t>Which age ranges should be included in your orders?</t>
  </si>
  <si>
    <t>Rank format priority by indicating "1" as the first priority, "2" as the second priority, etc. To exclude all of a particular format, mark an "E".</t>
  </si>
  <si>
    <t>Indicate inclusions and exclusions for descriptors.</t>
  </si>
  <si>
    <r>
      <t xml:space="preserve">Please note that some editions are not considered reprints.  Indicate which editions to </t>
    </r>
    <r>
      <rPr>
        <i/>
        <sz val="11"/>
        <rFont val="Arial"/>
        <family val="2"/>
      </rPr>
      <t>exclude</t>
    </r>
    <r>
      <rPr>
        <sz val="11"/>
        <rFont val="Arial"/>
        <family val="2"/>
      </rPr>
      <t>.</t>
    </r>
  </si>
  <si>
    <r>
      <t xml:space="preserve">Maximum list price per title </t>
    </r>
    <r>
      <rPr>
        <sz val="9"/>
        <rFont val="Arial"/>
        <family val="2"/>
      </rPr>
      <t>(optional)</t>
    </r>
    <r>
      <rPr>
        <sz val="11"/>
        <rFont val="Arial"/>
        <family val="2"/>
      </rPr>
      <t>:</t>
    </r>
  </si>
  <si>
    <t>Indicate language(s) to be included in your order.</t>
  </si>
  <si>
    <t>Brodart will automatically place your FASTips orders based on your profile.  Will this work for your library or would you like to discuss other options?</t>
  </si>
  <si>
    <t>Brodart should automatically place my FASTips orders</t>
  </si>
  <si>
    <t>Brodart should automatically place my Spanish FASTips orders</t>
  </si>
  <si>
    <r>
      <t xml:space="preserve">Program selection </t>
    </r>
    <r>
      <rPr>
        <i/>
        <sz val="10"/>
        <rFont val="Arial"/>
        <family val="2"/>
      </rPr>
      <t>(Check the category that applies and indicate the quantity per title)</t>
    </r>
    <r>
      <rPr>
        <sz val="11"/>
        <rFont val="Arial"/>
      </rPr>
      <t>:</t>
    </r>
  </si>
  <si>
    <t>Brodart will automatically place your Spanish FASTips orders based on your profile.  Will this work for your library or would you like to discuss other options?</t>
  </si>
  <si>
    <t>Modified the look of both profiles to look more like what you'd see in Bibz</t>
  </si>
  <si>
    <r>
      <t xml:space="preserve">Approximately 15 titles per month </t>
    </r>
    <r>
      <rPr>
        <sz val="10"/>
        <rFont val="Arial"/>
        <family val="2"/>
      </rPr>
      <t>(estimated monthly list price $340)</t>
    </r>
  </si>
  <si>
    <t>Spanish FASTips Descriptions</t>
  </si>
  <si>
    <t>ALL</t>
  </si>
  <si>
    <t>No Descriptors</t>
  </si>
  <si>
    <t xml:space="preserve">Books plus </t>
  </si>
  <si>
    <t>SPANISH FASTips Question 4</t>
  </si>
  <si>
    <t xml:space="preserve">Submit author or series files, indicating quantities and branch distribution if required.  Author and series </t>
  </si>
  <si>
    <t>listings can be found at:</t>
  </si>
  <si>
    <t>www.brodartbooks.com/FASTips</t>
  </si>
  <si>
    <t>Please contact me to discuss other options (e.g. library initiated EDI ordering)</t>
  </si>
  <si>
    <t>Melissa</t>
  </si>
  <si>
    <t>Changes to question 7 and 8</t>
  </si>
  <si>
    <t>Lauren</t>
  </si>
  <si>
    <t>Changed PB series to 10 titles per month from 5 (Spanish FASTips Descriptions)</t>
  </si>
  <si>
    <t>All CHILDREN</t>
  </si>
  <si>
    <t>All TEEN</t>
  </si>
  <si>
    <t>All ADULT</t>
  </si>
  <si>
    <t>You have selected ALL as well as individual ages in one or more of the groups above.  Please revise your selection.</t>
  </si>
  <si>
    <t>11.</t>
  </si>
  <si>
    <t xml:space="preserve">*INCLUDE as well as EXCLUDE selected in one or more of the descriptors but the customer did not correct the error.  </t>
  </si>
  <si>
    <t>When user selects EXCLUDE but checks any of the individual descriptors message.</t>
  </si>
  <si>
    <t>*EXCLUDE ALL selected as well as one or more individual descriptors but the customer did not correct the error.</t>
  </si>
  <si>
    <t>Internal Tab</t>
  </si>
  <si>
    <t>Profile Tab</t>
  </si>
  <si>
    <r>
      <t xml:space="preserve">Books </t>
    </r>
    <r>
      <rPr>
        <sz val="8"/>
        <rFont val="Arial"/>
        <family val="2"/>
      </rPr>
      <t>plus</t>
    </r>
  </si>
  <si>
    <t>*INCLUDE as well as EXCLUDE selected in one or more of the descriptors above.  Please revise your selection.</t>
  </si>
  <si>
    <t>Yes (Contact the customer to discuss further.)</t>
  </si>
  <si>
    <t>Changed the following sections to look more like the TIPS profile: age, descriptors</t>
  </si>
  <si>
    <t>Addr 1:</t>
  </si>
  <si>
    <t>Addr 2:</t>
  </si>
  <si>
    <t>Please select only one item message.</t>
  </si>
  <si>
    <t>Please provide any special instructions for this profile.</t>
  </si>
  <si>
    <t>Special instructions:</t>
  </si>
  <si>
    <t>12.</t>
  </si>
  <si>
    <t>Added special instructions space before the Authorization section</t>
  </si>
  <si>
    <t>8x8</t>
  </si>
  <si>
    <t>Graphic Novel</t>
  </si>
  <si>
    <t>Graphic Nonfic</t>
  </si>
  <si>
    <t>Print on Demand</t>
  </si>
  <si>
    <t>Chapter Bks</t>
  </si>
  <si>
    <t>Chapter Books</t>
  </si>
  <si>
    <t>Graphic Nonf</t>
  </si>
  <si>
    <t>Print on dem</t>
  </si>
  <si>
    <t>Removed descriptors: bib and colorized</t>
  </si>
  <si>
    <t>Added new descriptors: 8x8, chapter books, graphic nonfiction, graphic novel, print on demand</t>
  </si>
  <si>
    <t>Removed age range 8-14 since it only applies to audio</t>
  </si>
  <si>
    <t>Sent for Review</t>
  </si>
  <si>
    <t>Final Post</t>
  </si>
  <si>
    <t>Each time an order is placed, you will receive an e-mail notification with a PDF of the titles. You can also view the order and/or download MARC records through the Bibz Order History tab. Please indcate the e-mail address to which this notification should be sent.</t>
  </si>
  <si>
    <t>Reworded the notification question on both profiles (Spa #4, Reg #8) to eliminate options - email only available</t>
  </si>
  <si>
    <t>110712</t>
  </si>
  <si>
    <t>Print on demand</t>
  </si>
  <si>
    <t>11.07.12.1230</t>
  </si>
  <si>
    <t>Popular Paperbacks</t>
  </si>
  <si>
    <t>Popular and recommended fiction titles</t>
  </si>
  <si>
    <r>
      <t xml:space="preserve">Approximately 15 titles per month </t>
    </r>
    <r>
      <rPr>
        <sz val="10"/>
        <rFont val="Arial"/>
        <family val="2"/>
      </rPr>
      <t>(estimated monthly list price $230)</t>
    </r>
  </si>
  <si>
    <t>Recommended Picture Books</t>
  </si>
  <si>
    <t>Adult selections</t>
  </si>
  <si>
    <t>Young Adult Fiction</t>
  </si>
  <si>
    <t>Popular Young Adult Fiction translations</t>
  </si>
  <si>
    <r>
      <t xml:space="preserve">Approximately 5 titles per month </t>
    </r>
    <r>
      <rPr>
        <sz val="10"/>
        <rFont val="Arial"/>
        <family val="2"/>
      </rPr>
      <t>(estimated monthly list price $75)</t>
    </r>
  </si>
  <si>
    <t>Essential Juvenile Selections</t>
  </si>
  <si>
    <r>
      <t xml:space="preserve">Approximately 20 titles per month </t>
    </r>
    <r>
      <rPr>
        <sz val="10"/>
        <rFont val="Arial"/>
        <family val="2"/>
      </rPr>
      <t>(estimated monthly list price $270)</t>
    </r>
  </si>
  <si>
    <t>Board books, picture books, easy readers, chapter books, and nonfiction</t>
  </si>
  <si>
    <r>
      <t xml:space="preserve">Approximately 5-10 titles per month </t>
    </r>
    <r>
      <rPr>
        <sz val="10"/>
        <rFont val="Arial"/>
        <family val="2"/>
      </rPr>
      <t>(estimated monthly list price $115-$150)</t>
    </r>
  </si>
  <si>
    <t xml:space="preserve">Kit </t>
  </si>
  <si>
    <t>9/10/2018</t>
  </si>
  <si>
    <t>8/10/2018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</si>
</sst>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[&lt;=9999999]###\-####;\(###\)\ ###\-####"/>
    <numFmt numFmtId="166" formatCode="&quot;$&quot;#,##0.00"/>
    <numFmt numFmtId="168" formatCode="mm/yyyy"/>
    <numFmt numFmtId="169" formatCode="mm/dd/yy;@"/>
  </numFmts>
  <fonts count="53" x14ac:knownFonts="1">
    <font>
      <sz val="11"/>
      <name val="Arial"/>
    </font>
    <font>
      <sz val="11"/>
      <name val="Arial"/>
    </font>
    <font>
      <b/>
      <sz val="1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8"/>
      <name val="Tahoma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u/>
      <sz val="11"/>
      <color indexed="12"/>
      <name val="Arial"/>
      <family val="2"/>
    </font>
    <font>
      <b/>
      <sz val="10"/>
      <color indexed="10"/>
      <name val="Arial"/>
      <family val="2"/>
    </font>
    <font>
      <sz val="6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i/>
      <sz val="10"/>
      <name val="Arial"/>
      <family val="2"/>
    </font>
    <font>
      <b/>
      <sz val="16"/>
      <color indexed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7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36"/>
      <color indexed="30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32"/>
      <color indexed="30"/>
      <name val="Arial"/>
      <family val="2"/>
    </font>
    <font>
      <b/>
      <sz val="7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i/>
      <sz val="11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b/>
      <sz val="16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347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Border="1"/>
    <xf numFmtId="0" fontId="0" fillId="0" borderId="0" xfId="0" applyBorder="1" applyAlignment="1" applyProtection="1"/>
    <xf numFmtId="49" fontId="0" fillId="0" borderId="0" xfId="0" applyNumberFormat="1" applyAlignment="1">
      <alignment horizontal="right"/>
    </xf>
    <xf numFmtId="49" fontId="0" fillId="0" borderId="0" xfId="0" applyNumberFormat="1" applyBorder="1" applyProtection="1"/>
    <xf numFmtId="0" fontId="0" fillId="0" borderId="0" xfId="0" applyBorder="1" applyProtection="1"/>
    <xf numFmtId="49" fontId="0" fillId="0" borderId="0" xfId="0" applyNumberFormat="1" applyProtection="1"/>
    <xf numFmtId="0" fontId="0" fillId="0" borderId="0" xfId="0" applyProtection="1"/>
    <xf numFmtId="49" fontId="0" fillId="0" borderId="0" xfId="0" applyNumberFormat="1" applyBorder="1"/>
    <xf numFmtId="0" fontId="0" fillId="0" borderId="0" xfId="0" applyBorder="1" applyAlignment="1">
      <alignment horizontal="right"/>
    </xf>
    <xf numFmtId="0" fontId="6" fillId="0" borderId="0" xfId="0" applyFont="1" applyProtection="1"/>
    <xf numFmtId="0" fontId="7" fillId="0" borderId="0" xfId="0" applyFont="1" applyProtection="1"/>
    <xf numFmtId="0" fontId="0" fillId="0" borderId="0" xfId="0" applyAlignment="1" applyProtection="1">
      <alignment horizontal="right"/>
    </xf>
    <xf numFmtId="49" fontId="0" fillId="0" borderId="0" xfId="0" applyNumberFormat="1" applyAlignment="1" applyProtection="1">
      <alignment vertical="top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0" fillId="2" borderId="0" xfId="0" applyFill="1" applyProtection="1"/>
    <xf numFmtId="0" fontId="0" fillId="0" borderId="0" xfId="0" applyFill="1" applyProtection="1"/>
    <xf numFmtId="0" fontId="0" fillId="0" borderId="0" xfId="0" applyProtection="1">
      <protection locked="0"/>
    </xf>
    <xf numFmtId="0" fontId="0" fillId="3" borderId="0" xfId="0" applyNumberFormat="1" applyFill="1"/>
    <xf numFmtId="0" fontId="0" fillId="4" borderId="0" xfId="0" applyNumberFormat="1" applyFill="1"/>
    <xf numFmtId="0" fontId="0" fillId="5" borderId="0" xfId="0" applyNumberFormat="1" applyFill="1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3" borderId="1" xfId="0" applyNumberFormat="1" applyFill="1" applyBorder="1"/>
    <xf numFmtId="49" fontId="2" fillId="0" borderId="0" xfId="0" applyNumberFormat="1" applyFont="1"/>
    <xf numFmtId="0" fontId="2" fillId="0" borderId="0" xfId="0" applyNumberFormat="1" applyFont="1"/>
    <xf numFmtId="0" fontId="14" fillId="0" borderId="0" xfId="0" applyNumberFormat="1" applyFont="1"/>
    <xf numFmtId="49" fontId="14" fillId="0" borderId="0" xfId="0" applyNumberFormat="1" applyFont="1"/>
    <xf numFmtId="0" fontId="2" fillId="0" borderId="0" xfId="0" applyFont="1"/>
    <xf numFmtId="49" fontId="13" fillId="0" borderId="0" xfId="0" applyNumberFormat="1" applyFont="1"/>
    <xf numFmtId="0" fontId="2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0" fontId="0" fillId="0" borderId="0" xfId="0" applyNumberFormat="1" applyFill="1"/>
    <xf numFmtId="0" fontId="0" fillId="0" borderId="2" xfId="0" applyNumberFormat="1" applyBorder="1"/>
    <xf numFmtId="0" fontId="0" fillId="0" borderId="0" xfId="0" applyNumberFormat="1" applyFill="1" applyBorder="1"/>
    <xf numFmtId="0" fontId="2" fillId="0" borderId="0" xfId="0" applyFont="1" applyProtection="1"/>
    <xf numFmtId="49" fontId="10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10" fillId="0" borderId="0" xfId="0" applyNumberFormat="1" applyFont="1"/>
    <xf numFmtId="0" fontId="10" fillId="0" borderId="0" xfId="0" applyFont="1"/>
    <xf numFmtId="0" fontId="10" fillId="0" borderId="0" xfId="0" applyFont="1" applyProtection="1"/>
    <xf numFmtId="0" fontId="16" fillId="4" borderId="0" xfId="0" applyFont="1" applyFill="1" applyAlignment="1" applyProtection="1">
      <alignment horizontal="center"/>
    </xf>
    <xf numFmtId="0" fontId="10" fillId="4" borderId="0" xfId="0" applyFont="1" applyFill="1" applyProtection="1"/>
    <xf numFmtId="0" fontId="10" fillId="4" borderId="0" xfId="0" applyFont="1" applyFill="1" applyAlignment="1" applyProtection="1">
      <alignment horizontal="center"/>
    </xf>
    <xf numFmtId="0" fontId="10" fillId="4" borderId="0" xfId="0" applyFont="1" applyFill="1"/>
    <xf numFmtId="0" fontId="10" fillId="0" borderId="0" xfId="0" applyFont="1" applyBorder="1" applyProtection="1"/>
    <xf numFmtId="0" fontId="10" fillId="0" borderId="0" xfId="0" applyFont="1" applyBorder="1"/>
    <xf numFmtId="4" fontId="13" fillId="4" borderId="0" xfId="0" applyNumberFormat="1" applyFont="1" applyFill="1"/>
    <xf numFmtId="0" fontId="1" fillId="2" borderId="0" xfId="0" applyNumberFormat="1" applyFont="1" applyFill="1"/>
    <xf numFmtId="0" fontId="0" fillId="6" borderId="0" xfId="0" applyNumberFormat="1" applyFill="1"/>
    <xf numFmtId="49" fontId="7" fillId="0" borderId="0" xfId="0" applyNumberFormat="1" applyFont="1"/>
    <xf numFmtId="0" fontId="12" fillId="0" borderId="0" xfId="0" applyFont="1"/>
    <xf numFmtId="0" fontId="18" fillId="0" borderId="0" xfId="0" applyFont="1"/>
    <xf numFmtId="0" fontId="0" fillId="0" borderId="0" xfId="0" applyNumberFormat="1" applyProtection="1"/>
    <xf numFmtId="0" fontId="0" fillId="0" borderId="0" xfId="0" applyBorder="1" applyAlignment="1" applyProtection="1">
      <alignment horizontal="left"/>
    </xf>
    <xf numFmtId="49" fontId="2" fillId="0" borderId="0" xfId="0" applyNumberFormat="1" applyFont="1" applyProtection="1"/>
    <xf numFmtId="0" fontId="16" fillId="0" borderId="0" xfId="0" applyFont="1" applyFill="1" applyAlignment="1" applyProtection="1">
      <alignment horizontal="center"/>
    </xf>
    <xf numFmtId="0" fontId="10" fillId="0" borderId="0" xfId="0" applyNumberFormat="1" applyFont="1" applyFill="1"/>
    <xf numFmtId="0" fontId="10" fillId="0" borderId="0" xfId="0" applyFont="1" applyFill="1" applyProtection="1"/>
    <xf numFmtId="0" fontId="0" fillId="0" borderId="0" xfId="0" applyAlignment="1">
      <alignment vertical="top"/>
    </xf>
    <xf numFmtId="0" fontId="12" fillId="0" borderId="0" xfId="0" applyFont="1" applyBorder="1" applyAlignment="1" applyProtection="1"/>
    <xf numFmtId="0" fontId="20" fillId="4" borderId="0" xfId="0" applyFont="1" applyFill="1" applyAlignment="1" applyProtection="1">
      <alignment horizontal="center"/>
    </xf>
    <xf numFmtId="0" fontId="14" fillId="0" borderId="0" xfId="0" applyNumberFormat="1" applyFont="1" applyAlignment="1">
      <alignment horizontal="center"/>
    </xf>
    <xf numFmtId="0" fontId="7" fillId="0" borderId="0" xfId="0" applyNumberFormat="1" applyFont="1" applyFill="1" applyBorder="1"/>
    <xf numFmtId="0" fontId="21" fillId="4" borderId="2" xfId="0" applyNumberFormat="1" applyFont="1" applyFill="1" applyBorder="1" applyAlignment="1">
      <alignment horizontal="center"/>
    </xf>
    <xf numFmtId="0" fontId="22" fillId="0" borderId="0" xfId="0" applyNumberFormat="1" applyFont="1"/>
    <xf numFmtId="0" fontId="22" fillId="0" borderId="0" xfId="0" applyFont="1" applyProtection="1"/>
    <xf numFmtId="0" fontId="22" fillId="0" borderId="0" xfId="0" applyNumberFormat="1" applyFont="1" applyFill="1"/>
    <xf numFmtId="0" fontId="1" fillId="0" borderId="0" xfId="0" applyFont="1" applyProtection="1"/>
    <xf numFmtId="0" fontId="12" fillId="0" borderId="0" xfId="0" applyFont="1" applyProtection="1"/>
    <xf numFmtId="0" fontId="13" fillId="0" borderId="0" xfId="0" applyFont="1"/>
    <xf numFmtId="0" fontId="0" fillId="0" borderId="0" xfId="0" applyFill="1" applyBorder="1" applyAlignment="1" applyProtection="1">
      <protection locked="0"/>
    </xf>
    <xf numFmtId="0" fontId="0" fillId="0" borderId="0" xfId="0" applyNumberFormat="1" applyFill="1" applyBorder="1" applyAlignment="1" applyProtection="1">
      <protection locked="0"/>
    </xf>
    <xf numFmtId="0" fontId="15" fillId="0" borderId="0" xfId="1" applyNumberFormat="1" applyFont="1" applyFill="1" applyBorder="1" applyAlignment="1" applyProtection="1">
      <protection locked="0"/>
    </xf>
    <xf numFmtId="0" fontId="0" fillId="0" borderId="2" xfId="0" applyBorder="1"/>
    <xf numFmtId="49" fontId="0" fillId="0" borderId="0" xfId="0" applyNumberFormat="1" applyAlignment="1" applyProtection="1">
      <alignment vertical="top"/>
      <protection locked="0"/>
    </xf>
    <xf numFmtId="168" fontId="0" fillId="4" borderId="0" xfId="0" applyNumberFormat="1" applyFill="1"/>
    <xf numFmtId="0" fontId="12" fillId="0" borderId="0" xfId="0" applyNumberFormat="1" applyFont="1"/>
    <xf numFmtId="0" fontId="2" fillId="0" borderId="0" xfId="0" applyFont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3" xfId="0" applyNumberFormat="1" applyFill="1" applyBorder="1" applyAlignment="1">
      <alignment horizontal="center"/>
    </xf>
    <xf numFmtId="0" fontId="2" fillId="0" borderId="0" xfId="0" applyFont="1" applyBorder="1"/>
    <xf numFmtId="0" fontId="0" fillId="0" borderId="0" xfId="0" applyAlignment="1"/>
    <xf numFmtId="0" fontId="0" fillId="0" borderId="0" xfId="0" applyFill="1" applyBorder="1" applyAlignment="1" applyProtection="1"/>
    <xf numFmtId="0" fontId="1" fillId="0" borderId="0" xfId="0" applyFont="1" applyAlignment="1" applyProtection="1">
      <alignment vertical="top"/>
    </xf>
    <xf numFmtId="0" fontId="0" fillId="0" borderId="0" xfId="0" applyAlignment="1">
      <alignment horizontal="left"/>
    </xf>
    <xf numFmtId="0" fontId="0" fillId="7" borderId="0" xfId="0" applyNumberFormat="1" applyFill="1"/>
    <xf numFmtId="49" fontId="1" fillId="0" borderId="0" xfId="0" applyNumberFormat="1" applyFont="1" applyProtection="1"/>
    <xf numFmtId="0" fontId="24" fillId="0" borderId="0" xfId="0" applyFont="1" applyProtection="1"/>
    <xf numFmtId="0" fontId="25" fillId="0" borderId="0" xfId="0" applyFont="1"/>
    <xf numFmtId="169" fontId="25" fillId="0" borderId="0" xfId="0" applyNumberFormat="1" applyFont="1" applyAlignment="1">
      <alignment horizontal="center"/>
    </xf>
    <xf numFmtId="0" fontId="0" fillId="3" borderId="2" xfId="0" applyNumberFormat="1" applyFill="1" applyBorder="1"/>
    <xf numFmtId="0" fontId="0" fillId="3" borderId="3" xfId="0" applyNumberFormat="1" applyFill="1" applyBorder="1"/>
    <xf numFmtId="0" fontId="0" fillId="4" borderId="2" xfId="0" applyNumberFormat="1" applyFill="1" applyBorder="1" applyAlignment="1">
      <alignment horizontal="center"/>
    </xf>
    <xf numFmtId="0" fontId="15" fillId="0" borderId="0" xfId="1" applyNumberFormat="1" applyAlignment="1" applyProtection="1"/>
    <xf numFmtId="0" fontId="15" fillId="0" borderId="0" xfId="1" applyNumberFormat="1" applyAlignment="1" applyProtection="1">
      <protection locked="0"/>
    </xf>
    <xf numFmtId="49" fontId="0" fillId="5" borderId="0" xfId="0" applyNumberFormat="1" applyFill="1"/>
    <xf numFmtId="0" fontId="15" fillId="5" borderId="0" xfId="1" applyNumberFormat="1" applyFill="1" applyAlignment="1" applyProtection="1">
      <protection locked="0"/>
    </xf>
    <xf numFmtId="0" fontId="26" fillId="5" borderId="0" xfId="0" applyNumberFormat="1" applyFont="1" applyFill="1"/>
    <xf numFmtId="0" fontId="13" fillId="0" borderId="0" xfId="0" applyNumberFormat="1" applyFont="1"/>
    <xf numFmtId="0" fontId="13" fillId="0" borderId="0" xfId="0" applyNumberFormat="1" applyFont="1" applyAlignment="1">
      <alignment horizontal="right"/>
    </xf>
    <xf numFmtId="0" fontId="27" fillId="0" borderId="0" xfId="0" applyNumberFormat="1" applyFont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29" fillId="0" borderId="0" xfId="0" applyFont="1"/>
    <xf numFmtId="0" fontId="24" fillId="0" borderId="0" xfId="0" applyFont="1" applyBorder="1" applyProtection="1"/>
    <xf numFmtId="0" fontId="10" fillId="0" borderId="0" xfId="0" applyNumberFormat="1" applyFont="1" applyBorder="1"/>
    <xf numFmtId="49" fontId="0" fillId="0" borderId="0" xfId="0" applyNumberFormat="1" applyFill="1"/>
    <xf numFmtId="0" fontId="1" fillId="0" borderId="0" xfId="0" applyNumberFormat="1" applyFont="1" applyFill="1"/>
    <xf numFmtId="49" fontId="13" fillId="0" borderId="0" xfId="0" applyNumberFormat="1" applyFont="1" applyFill="1"/>
    <xf numFmtId="49" fontId="0" fillId="6" borderId="0" xfId="0" applyNumberFormat="1" applyFill="1"/>
    <xf numFmtId="0" fontId="31" fillId="6" borderId="0" xfId="0" applyNumberFormat="1" applyFont="1" applyFill="1" applyProtection="1"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13" fillId="0" borderId="0" xfId="0" applyFont="1" applyAlignment="1" applyProtection="1">
      <alignment wrapText="1"/>
    </xf>
    <xf numFmtId="0" fontId="32" fillId="0" borderId="0" xfId="0" applyFont="1"/>
    <xf numFmtId="0" fontId="3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 wrapText="1"/>
    </xf>
    <xf numFmtId="0" fontId="13" fillId="0" borderId="0" xfId="0" applyFont="1" applyAlignment="1" applyProtection="1"/>
    <xf numFmtId="0" fontId="13" fillId="0" borderId="0" xfId="0" applyFont="1" applyAlignment="1" applyProtection="1">
      <alignment horizontal="right" vertical="top" wrapText="1"/>
    </xf>
    <xf numFmtId="0" fontId="32" fillId="0" borderId="0" xfId="0" applyFont="1" applyAlignment="1" applyProtection="1">
      <alignment wrapText="1"/>
    </xf>
    <xf numFmtId="0" fontId="0" fillId="0" borderId="0" xfId="0" applyNumberFormat="1" applyBorder="1" applyAlignment="1" applyProtection="1">
      <alignment horizontal="center"/>
    </xf>
    <xf numFmtId="0" fontId="36" fillId="0" borderId="0" xfId="0" applyFont="1" applyProtection="1"/>
    <xf numFmtId="0" fontId="7" fillId="0" borderId="0" xfId="0" applyFont="1" applyAlignment="1" applyProtection="1">
      <alignment horizontal="center"/>
    </xf>
    <xf numFmtId="0" fontId="36" fillId="0" borderId="0" xfId="0" applyFont="1" applyAlignment="1" applyProtection="1">
      <alignment horizontal="center"/>
    </xf>
    <xf numFmtId="0" fontId="36" fillId="0" borderId="0" xfId="0" applyFont="1" applyAlignment="1" applyProtection="1">
      <alignment horizontal="left"/>
    </xf>
    <xf numFmtId="0" fontId="0" fillId="0" borderId="0" xfId="0" applyFill="1"/>
    <xf numFmtId="0" fontId="24" fillId="0" borderId="0" xfId="0" applyFont="1" applyFill="1" applyProtection="1"/>
    <xf numFmtId="0" fontId="0" fillId="0" borderId="0" xfId="0" applyFill="1" applyBorder="1" applyProtection="1"/>
    <xf numFmtId="0" fontId="0" fillId="0" borderId="0" xfId="0" applyFill="1" applyBorder="1"/>
    <xf numFmtId="0" fontId="7" fillId="4" borderId="2" xfId="0" applyFont="1" applyFill="1" applyBorder="1" applyAlignment="1" applyProtection="1">
      <alignment horizontal="center"/>
    </xf>
    <xf numFmtId="0" fontId="36" fillId="0" borderId="0" xfId="0" applyFont="1" applyAlignment="1" applyProtection="1"/>
    <xf numFmtId="0" fontId="3" fillId="0" borderId="0" xfId="0" applyFont="1" applyAlignment="1">
      <alignment horizontal="center"/>
    </xf>
    <xf numFmtId="0" fontId="0" fillId="3" borderId="0" xfId="0" applyNumberFormat="1" applyFill="1" applyBorder="1"/>
    <xf numFmtId="0" fontId="13" fillId="0" borderId="0" xfId="0" applyFont="1" applyProtection="1"/>
    <xf numFmtId="0" fontId="0" fillId="0" borderId="0" xfId="0" applyAlignment="1">
      <alignment wrapText="1"/>
    </xf>
    <xf numFmtId="0" fontId="10" fillId="4" borderId="2" xfId="0" applyFont="1" applyFill="1" applyBorder="1" applyProtection="1"/>
    <xf numFmtId="0" fontId="39" fillId="0" borderId="0" xfId="0" applyFont="1" applyAlignment="1" applyProtection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0" fontId="0" fillId="0" borderId="0" xfId="0" applyFill="1" applyAlignment="1"/>
    <xf numFmtId="0" fontId="40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1" fillId="0" borderId="0" xfId="0" applyFont="1" applyAlignment="1" applyProtection="1">
      <alignment horizontal="left"/>
    </xf>
    <xf numFmtId="0" fontId="41" fillId="0" borderId="0" xfId="0" applyFont="1" applyProtection="1"/>
    <xf numFmtId="0" fontId="0" fillId="5" borderId="0" xfId="0" applyFill="1" applyAlignment="1" applyProtection="1">
      <alignment wrapText="1"/>
      <protection locked="0"/>
    </xf>
    <xf numFmtId="0" fontId="0" fillId="5" borderId="0" xfId="0" applyFill="1" applyAlignment="1"/>
    <xf numFmtId="0" fontId="34" fillId="5" borderId="0" xfId="0" applyFont="1" applyFill="1" applyAlignment="1">
      <alignment horizontal="left"/>
    </xf>
    <xf numFmtId="0" fontId="0" fillId="5" borderId="0" xfId="0" applyFill="1"/>
    <xf numFmtId="0" fontId="0" fillId="5" borderId="0" xfId="0" applyFill="1" applyProtection="1"/>
    <xf numFmtId="0" fontId="19" fillId="5" borderId="0" xfId="0" applyFont="1" applyFill="1"/>
    <xf numFmtId="49" fontId="34" fillId="5" borderId="0" xfId="0" applyNumberFormat="1" applyFont="1" applyFill="1" applyAlignment="1" applyProtection="1"/>
    <xf numFmtId="0" fontId="24" fillId="5" borderId="0" xfId="0" applyFont="1" applyFill="1" applyProtection="1"/>
    <xf numFmtId="0" fontId="0" fillId="5" borderId="0" xfId="0" applyFill="1" applyBorder="1" applyProtection="1"/>
    <xf numFmtId="0" fontId="0" fillId="5" borderId="0" xfId="0" applyFill="1" applyBorder="1"/>
    <xf numFmtId="0" fontId="0" fillId="0" borderId="0" xfId="0" applyAlignment="1">
      <alignment horizontal="center"/>
    </xf>
    <xf numFmtId="0" fontId="0" fillId="5" borderId="0" xfId="0" applyFill="1" applyProtection="1">
      <protection locked="0"/>
    </xf>
    <xf numFmtId="0" fontId="42" fillId="0" borderId="0" xfId="0" applyFont="1" applyAlignment="1">
      <alignment horizontal="left" vertical="center"/>
    </xf>
    <xf numFmtId="0" fontId="43" fillId="0" borderId="0" xfId="0" applyNumberFormat="1" applyFont="1"/>
    <xf numFmtId="0" fontId="44" fillId="0" borderId="0" xfId="0" applyFont="1" applyProtection="1"/>
    <xf numFmtId="0" fontId="13" fillId="0" borderId="2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13" fillId="0" borderId="0" xfId="0" applyNumberFormat="1" applyFont="1" applyFill="1"/>
    <xf numFmtId="0" fontId="2" fillId="3" borderId="0" xfId="0" applyNumberFormat="1" applyFont="1" applyFill="1" applyAlignment="1">
      <alignment horizontal="center"/>
    </xf>
    <xf numFmtId="0" fontId="46" fillId="0" borderId="0" xfId="0" applyFont="1"/>
    <xf numFmtId="0" fontId="1" fillId="0" borderId="0" xfId="0" applyFont="1"/>
    <xf numFmtId="0" fontId="47" fillId="0" borderId="0" xfId="0" applyFont="1" applyAlignment="1"/>
    <xf numFmtId="0" fontId="45" fillId="0" borderId="0" xfId="0" applyFont="1" applyAlignment="1"/>
    <xf numFmtId="0" fontId="13" fillId="5" borderId="0" xfId="0" applyFont="1" applyFill="1"/>
    <xf numFmtId="0" fontId="47" fillId="0" borderId="0" xfId="0" applyFont="1" applyProtection="1"/>
    <xf numFmtId="0" fontId="13" fillId="0" borderId="0" xfId="0" applyFont="1" applyAlignment="1"/>
    <xf numFmtId="0" fontId="15" fillId="0" borderId="0" xfId="1" applyAlignment="1" applyProtection="1"/>
    <xf numFmtId="49" fontId="0" fillId="0" borderId="0" xfId="0" applyNumberFormat="1" applyAlignment="1" applyProtection="1"/>
    <xf numFmtId="0" fontId="0" fillId="0" borderId="0" xfId="0" applyNumberFormat="1" applyBorder="1"/>
    <xf numFmtId="0" fontId="0" fillId="0" borderId="4" xfId="0" applyBorder="1" applyProtection="1"/>
    <xf numFmtId="0" fontId="0" fillId="0" borderId="5" xfId="0" applyBorder="1" applyProtection="1"/>
    <xf numFmtId="49" fontId="0" fillId="0" borderId="5" xfId="0" applyNumberFormat="1" applyBorder="1" applyProtection="1"/>
    <xf numFmtId="49" fontId="0" fillId="0" borderId="5" xfId="0" applyNumberFormat="1" applyBorder="1" applyAlignment="1" applyProtection="1"/>
    <xf numFmtId="0" fontId="0" fillId="0" borderId="5" xfId="0" applyBorder="1" applyAlignment="1" applyProtection="1">
      <alignment horizontal="right"/>
    </xf>
    <xf numFmtId="0" fontId="7" fillId="4" borderId="0" xfId="0" applyFont="1" applyFill="1" applyProtection="1"/>
    <xf numFmtId="0" fontId="13" fillId="0" borderId="2" xfId="0" applyNumberFormat="1" applyFont="1" applyFill="1" applyBorder="1" applyAlignment="1">
      <alignment horizontal="center"/>
    </xf>
    <xf numFmtId="49" fontId="13" fillId="0" borderId="0" xfId="0" applyNumberFormat="1" applyFont="1" applyProtection="1">
      <protection locked="0"/>
    </xf>
    <xf numFmtId="49" fontId="13" fillId="0" borderId="0" xfId="0" applyNumberFormat="1" applyFont="1" applyProtection="1"/>
    <xf numFmtId="49" fontId="13" fillId="0" borderId="0" xfId="0" applyNumberFormat="1" applyFont="1" applyBorder="1"/>
    <xf numFmtId="49" fontId="13" fillId="0" borderId="0" xfId="0" applyNumberFormat="1" applyFont="1" applyAlignment="1" applyProtection="1">
      <alignment vertical="top"/>
    </xf>
    <xf numFmtId="0" fontId="13" fillId="0" borderId="0" xfId="0" applyFont="1" applyProtection="1">
      <protection locked="0"/>
    </xf>
    <xf numFmtId="49" fontId="13" fillId="0" borderId="0" xfId="0" applyNumberFormat="1" applyFont="1" applyAlignment="1">
      <alignment vertical="top"/>
    </xf>
    <xf numFmtId="0" fontId="13" fillId="0" borderId="0" xfId="0" applyFont="1" applyAlignment="1" applyProtection="1">
      <alignment horizontal="right"/>
    </xf>
    <xf numFmtId="0" fontId="13" fillId="0" borderId="5" xfId="0" applyFont="1" applyBorder="1" applyProtection="1"/>
    <xf numFmtId="0" fontId="29" fillId="0" borderId="0" xfId="0" applyFont="1" applyBorder="1" applyAlignment="1">
      <alignment horizontal="center"/>
    </xf>
    <xf numFmtId="0" fontId="13" fillId="0" borderId="4" xfId="0" applyFont="1" applyBorder="1" applyProtection="1"/>
    <xf numFmtId="0" fontId="39" fillId="0" borderId="0" xfId="0" applyFont="1"/>
    <xf numFmtId="0" fontId="13" fillId="0" borderId="2" xfId="0" applyFont="1" applyBorder="1" applyAlignment="1">
      <alignment horizontal="center"/>
    </xf>
    <xf numFmtId="0" fontId="25" fillId="0" borderId="0" xfId="0" applyFont="1" applyProtection="1"/>
    <xf numFmtId="0" fontId="25" fillId="0" borderId="0" xfId="0" applyFont="1" applyBorder="1" applyProtection="1"/>
    <xf numFmtId="0" fontId="13" fillId="0" borderId="0" xfId="0" applyFont="1" applyFill="1" applyProtection="1"/>
    <xf numFmtId="0" fontId="28" fillId="0" borderId="0" xfId="0" applyFont="1" applyAlignment="1" applyProtection="1"/>
    <xf numFmtId="0" fontId="0" fillId="8" borderId="0" xfId="0" applyNumberFormat="1" applyFill="1"/>
    <xf numFmtId="0" fontId="0" fillId="9" borderId="0" xfId="0" applyFill="1"/>
    <xf numFmtId="0" fontId="50" fillId="0" borderId="0" xfId="0" applyNumberFormat="1" applyFont="1" applyProtection="1"/>
    <xf numFmtId="0" fontId="2" fillId="0" borderId="0" xfId="0" applyNumberFormat="1" applyFont="1" applyFill="1" applyBorder="1" applyAlignment="1">
      <alignment horizontal="center"/>
    </xf>
    <xf numFmtId="0" fontId="0" fillId="0" borderId="0" xfId="0" applyFill="1" applyAlignment="1" applyProtection="1">
      <alignment wrapText="1"/>
    </xf>
    <xf numFmtId="0" fontId="2" fillId="0" borderId="0" xfId="0" applyNumberFormat="1" applyFont="1" applyFill="1" applyAlignment="1"/>
    <xf numFmtId="0" fontId="2" fillId="7" borderId="0" xfId="0" applyNumberFormat="1" applyFont="1" applyFill="1"/>
    <xf numFmtId="0" fontId="2" fillId="9" borderId="0" xfId="0" applyNumberFormat="1" applyFont="1" applyFill="1" applyAlignment="1">
      <alignment horizontal="right"/>
    </xf>
    <xf numFmtId="0" fontId="0" fillId="9" borderId="0" xfId="0" applyNumberFormat="1" applyFill="1"/>
    <xf numFmtId="0" fontId="0" fillId="7" borderId="0" xfId="0" applyFill="1"/>
    <xf numFmtId="0" fontId="2" fillId="7" borderId="0" xfId="0" applyNumberFormat="1" applyFont="1" applyFill="1" applyAlignment="1">
      <alignment horizontal="right"/>
    </xf>
    <xf numFmtId="0" fontId="51" fillId="0" borderId="0" xfId="0" applyNumberFormat="1" applyFont="1" applyAlignment="1" applyProtection="1">
      <alignment vertical="top"/>
    </xf>
    <xf numFmtId="0" fontId="52" fillId="0" borderId="0" xfId="0" applyNumberFormat="1" applyFont="1" applyAlignment="1" applyProtection="1">
      <alignment horizontal="right"/>
    </xf>
    <xf numFmtId="49" fontId="13" fillId="10" borderId="0" xfId="0" applyNumberFormat="1" applyFont="1" applyFill="1" applyAlignment="1" applyProtection="1">
      <alignment vertical="top"/>
    </xf>
    <xf numFmtId="0" fontId="13" fillId="10" borderId="2" xfId="0" applyNumberFormat="1" applyFont="1" applyFill="1" applyBorder="1" applyAlignment="1">
      <alignment horizontal="center"/>
    </xf>
    <xf numFmtId="0" fontId="13" fillId="10" borderId="0" xfId="0" applyNumberFormat="1" applyFont="1" applyFill="1"/>
    <xf numFmtId="0" fontId="25" fillId="10" borderId="0" xfId="0" applyFont="1" applyFill="1" applyProtection="1"/>
    <xf numFmtId="0" fontId="13" fillId="10" borderId="0" xfId="0" applyFont="1" applyFill="1"/>
    <xf numFmtId="0" fontId="13" fillId="10" borderId="2" xfId="0" applyFont="1" applyFill="1" applyBorder="1" applyAlignment="1" applyProtection="1">
      <alignment horizontal="center"/>
    </xf>
    <xf numFmtId="0" fontId="13" fillId="10" borderId="0" xfId="0" applyFont="1" applyFill="1" applyAlignment="1" applyProtection="1">
      <alignment wrapText="1"/>
    </xf>
    <xf numFmtId="0" fontId="0" fillId="10" borderId="0" xfId="0" applyFill="1" applyAlignment="1" applyProtection="1">
      <alignment wrapText="1"/>
    </xf>
    <xf numFmtId="0" fontId="0" fillId="10" borderId="0" xfId="0" applyFill="1" applyProtection="1"/>
    <xf numFmtId="0" fontId="13" fillId="10" borderId="0" xfId="0" applyFont="1" applyFill="1" applyProtection="1"/>
    <xf numFmtId="0" fontId="0" fillId="0" borderId="0" xfId="0" applyBorder="1" applyAlignment="1" applyProtection="1">
      <alignment horizontal="right"/>
    </xf>
    <xf numFmtId="0" fontId="49" fillId="0" borderId="0" xfId="0" applyFont="1" applyBorder="1" applyAlignment="1" applyProtection="1">
      <alignment horizontal="right"/>
    </xf>
    <xf numFmtId="49" fontId="13" fillId="0" borderId="0" xfId="0" applyNumberFormat="1" applyFont="1" applyAlignment="1">
      <alignment horizontal="left"/>
    </xf>
    <xf numFmtId="0" fontId="13" fillId="0" borderId="0" xfId="0" applyFont="1" applyBorder="1"/>
    <xf numFmtId="49" fontId="0" fillId="3" borderId="0" xfId="0" applyNumberFormat="1" applyFill="1"/>
    <xf numFmtId="0" fontId="0" fillId="5" borderId="0" xfId="0" applyFill="1" applyAlignment="1" applyProtection="1">
      <alignment wrapText="1"/>
    </xf>
    <xf numFmtId="0" fontId="0" fillId="5" borderId="0" xfId="0" applyFill="1" applyAlignment="1">
      <alignment horizontal="center"/>
    </xf>
    <xf numFmtId="0" fontId="0" fillId="5" borderId="0" xfId="0" applyFill="1" applyAlignment="1" applyProtection="1">
      <protection locked="0"/>
    </xf>
    <xf numFmtId="0" fontId="7" fillId="0" borderId="0" xfId="0" applyFont="1" applyFill="1" applyProtection="1"/>
    <xf numFmtId="0" fontId="2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52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wrapText="1"/>
    </xf>
    <xf numFmtId="0" fontId="52" fillId="0" borderId="0" xfId="0" applyFont="1" applyFill="1" applyBorder="1" applyAlignment="1" applyProtection="1">
      <alignment horizontal="right"/>
    </xf>
    <xf numFmtId="0" fontId="22" fillId="0" borderId="0" xfId="0" applyNumberFormat="1" applyFont="1" applyFill="1" applyBorder="1"/>
    <xf numFmtId="0" fontId="10" fillId="0" borderId="0" xfId="0" applyFont="1" applyFill="1" applyBorder="1" applyProtection="1"/>
    <xf numFmtId="0" fontId="52" fillId="0" borderId="0" xfId="0" applyNumberFormat="1" applyFont="1" applyAlignment="1" applyProtection="1">
      <alignment horizontal="left" vertical="center"/>
    </xf>
    <xf numFmtId="0" fontId="52" fillId="0" borderId="0" xfId="0" applyFont="1" applyAlignment="1" applyProtection="1">
      <alignment horizontal="left" vertical="center"/>
    </xf>
    <xf numFmtId="0" fontId="52" fillId="0" borderId="0" xfId="0" applyNumberFormat="1" applyFont="1" applyAlignment="1" applyProtection="1">
      <alignment horizontal="right" vertical="center"/>
    </xf>
    <xf numFmtId="0" fontId="52" fillId="0" borderId="0" xfId="0" applyFont="1" applyAlignment="1" applyProtection="1">
      <alignment horizontal="right" vertical="center"/>
    </xf>
    <xf numFmtId="0" fontId="0" fillId="0" borderId="0" xfId="0" applyNumberFormat="1" applyFont="1"/>
    <xf numFmtId="0" fontId="19" fillId="0" borderId="0" xfId="0" applyNumberFormat="1" applyFont="1"/>
    <xf numFmtId="0" fontId="13" fillId="10" borderId="0" xfId="0" applyNumberFormat="1" applyFont="1" applyFill="1" applyBorder="1" applyAlignment="1">
      <alignment horizontal="center"/>
    </xf>
    <xf numFmtId="0" fontId="13" fillId="10" borderId="0" xfId="0" applyFont="1" applyFill="1" applyBorder="1" applyAlignment="1" applyProtection="1">
      <alignment horizontal="center"/>
    </xf>
    <xf numFmtId="169" fontId="23" fillId="0" borderId="0" xfId="0" applyNumberFormat="1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52" fillId="0" borderId="0" xfId="0" applyFont="1" applyAlignment="1" applyProtection="1">
      <alignment vertical="center" wrapText="1"/>
    </xf>
    <xf numFmtId="0" fontId="10" fillId="10" borderId="0" xfId="0" applyNumberFormat="1" applyFont="1" applyFill="1"/>
    <xf numFmtId="0" fontId="0" fillId="0" borderId="0" xfId="0" applyFill="1" applyProtection="1">
      <protection locked="0"/>
    </xf>
    <xf numFmtId="4" fontId="10" fillId="4" borderId="0" xfId="0" applyNumberFormat="1" applyFont="1" applyFill="1" applyAlignment="1"/>
    <xf numFmtId="0" fontId="10" fillId="0" borderId="0" xfId="0" applyFont="1" applyAlignment="1"/>
    <xf numFmtId="0" fontId="15" fillId="0" borderId="0" xfId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49" fontId="0" fillId="0" borderId="0" xfId="0" applyNumberForma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0" fontId="35" fillId="0" borderId="0" xfId="0" applyFont="1" applyAlignment="1">
      <alignment horizontal="left" wrapText="1"/>
    </xf>
    <xf numFmtId="165" fontId="0" fillId="0" borderId="2" xfId="0" applyNumberFormat="1" applyBorder="1" applyAlignment="1" applyProtection="1">
      <alignment horizontal="left"/>
      <protection locked="0"/>
    </xf>
    <xf numFmtId="165" fontId="0" fillId="0" borderId="2" xfId="0" applyNumberFormat="1" applyBorder="1" applyAlignment="1" applyProtection="1">
      <protection locked="0"/>
    </xf>
    <xf numFmtId="49" fontId="17" fillId="0" borderId="0" xfId="0" applyNumberFormat="1" applyFont="1" applyAlignment="1">
      <alignment horizontal="right" vertical="top"/>
    </xf>
    <xf numFmtId="0" fontId="17" fillId="0" borderId="0" xfId="0" applyNumberFormat="1" applyFont="1" applyAlignment="1">
      <alignment horizontal="right"/>
    </xf>
    <xf numFmtId="0" fontId="32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1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5" fillId="0" borderId="0" xfId="1" applyAlignment="1" applyProtection="1">
      <protection locked="0"/>
    </xf>
    <xf numFmtId="49" fontId="0" fillId="0" borderId="0" xfId="0" applyNumberFormat="1" applyAlignment="1" applyProtection="1"/>
    <xf numFmtId="49" fontId="0" fillId="0" borderId="0" xfId="0" applyNumberFormat="1" applyAlignment="1"/>
    <xf numFmtId="49" fontId="0" fillId="0" borderId="5" xfId="0" applyNumberFormat="1" applyBorder="1" applyAlignment="1" applyProtection="1"/>
    <xf numFmtId="0" fontId="0" fillId="0" borderId="5" xfId="0" applyBorder="1" applyAlignment="1" applyProtection="1"/>
    <xf numFmtId="49" fontId="0" fillId="0" borderId="5" xfId="0" applyNumberFormat="1" applyBorder="1" applyAlignment="1"/>
    <xf numFmtId="0" fontId="13" fillId="0" borderId="0" xfId="0" applyFont="1" applyAlignment="1">
      <alignment wrapText="1"/>
    </xf>
    <xf numFmtId="4" fontId="0" fillId="0" borderId="2" xfId="0" applyNumberFormat="1" applyBorder="1" applyAlignment="1" applyProtection="1">
      <protection locked="0"/>
    </xf>
    <xf numFmtId="49" fontId="0" fillId="0" borderId="2" xfId="0" applyNumberFormat="1" applyBorder="1" applyAlignment="1" applyProtection="1">
      <alignment wrapText="1"/>
      <protection locked="0"/>
    </xf>
    <xf numFmtId="168" fontId="36" fillId="4" borderId="0" xfId="0" applyNumberFormat="1" applyFont="1" applyFill="1" applyBorder="1" applyAlignment="1" applyProtection="1"/>
    <xf numFmtId="0" fontId="0" fillId="0" borderId="0" xfId="0" applyBorder="1" applyAlignment="1" applyProtection="1"/>
    <xf numFmtId="49" fontId="15" fillId="0" borderId="2" xfId="1" applyNumberFormat="1" applyFont="1" applyBorder="1" applyAlignment="1" applyProtection="1">
      <alignment horizontal="left"/>
      <protection locked="0"/>
    </xf>
    <xf numFmtId="168" fontId="0" fillId="0" borderId="2" xfId="0" applyNumberFormat="1" applyBorder="1" applyAlignment="1" applyProtection="1">
      <protection locked="0"/>
    </xf>
    <xf numFmtId="49" fontId="0" fillId="0" borderId="0" xfId="0" applyNumberFormat="1" applyAlignment="1">
      <alignment horizontal="right"/>
    </xf>
    <xf numFmtId="49" fontId="0" fillId="0" borderId="0" xfId="0" applyNumberFormat="1" applyBorder="1" applyAlignment="1" applyProtection="1"/>
    <xf numFmtId="49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2" xfId="0" applyBorder="1" applyAlignment="1" applyProtection="1">
      <alignment horizontal="left"/>
    </xf>
    <xf numFmtId="0" fontId="0" fillId="0" borderId="2" xfId="0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/>
    <xf numFmtId="0" fontId="0" fillId="0" borderId="2" xfId="0" applyNumberFormat="1" applyBorder="1" applyAlignment="1" applyProtection="1">
      <alignment horizontal="left"/>
    </xf>
    <xf numFmtId="0" fontId="48" fillId="5" borderId="0" xfId="1" applyFont="1" applyFill="1" applyAlignment="1" applyProtection="1">
      <protection locked="0"/>
    </xf>
    <xf numFmtId="0" fontId="10" fillId="5" borderId="0" xfId="0" applyFont="1" applyFill="1" applyAlignment="1" applyProtection="1">
      <protection locked="0"/>
    </xf>
    <xf numFmtId="166" fontId="0" fillId="0" borderId="2" xfId="0" applyNumberFormat="1" applyBorder="1" applyAlignment="1"/>
    <xf numFmtId="168" fontId="13" fillId="0" borderId="0" xfId="0" applyNumberFormat="1" applyFont="1" applyBorder="1" applyAlignment="1">
      <alignment horizontal="left"/>
    </xf>
    <xf numFmtId="0" fontId="15" fillId="0" borderId="2" xfId="1" applyNumberFormat="1" applyFont="1" applyBorder="1" applyAlignment="1" applyProtection="1">
      <alignment horizontal="left"/>
      <protection locked="0"/>
    </xf>
    <xf numFmtId="0" fontId="0" fillId="0" borderId="2" xfId="0" applyNumberFormat="1" applyBorder="1" applyAlignment="1" applyProtection="1">
      <alignment horizontal="left"/>
      <protection locked="0"/>
    </xf>
    <xf numFmtId="0" fontId="13" fillId="0" borderId="0" xfId="0" applyFont="1" applyAlignment="1">
      <alignment vertical="top" wrapText="1"/>
    </xf>
    <xf numFmtId="0" fontId="13" fillId="0" borderId="2" xfId="0" applyFont="1" applyBorder="1" applyAlignment="1">
      <alignment wrapText="1"/>
    </xf>
    <xf numFmtId="0" fontId="15" fillId="0" borderId="0" xfId="1" applyNumberFormat="1" applyFill="1" applyAlignment="1" applyProtection="1">
      <protection locked="0"/>
    </xf>
    <xf numFmtId="0" fontId="13" fillId="0" borderId="0" xfId="0" applyFont="1" applyAlignment="1" applyProtection="1">
      <alignment vertical="top" wrapText="1"/>
    </xf>
    <xf numFmtId="0" fontId="0" fillId="0" borderId="0" xfId="0" applyAlignment="1">
      <alignment wrapText="1"/>
    </xf>
    <xf numFmtId="0" fontId="15" fillId="5" borderId="0" xfId="1" applyFill="1" applyAlignment="1" applyProtection="1"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0" borderId="2" xfId="0" applyFont="1" applyBorder="1" applyAlignment="1" applyProtection="1">
      <protection locked="0"/>
    </xf>
    <xf numFmtId="49" fontId="13" fillId="0" borderId="0" xfId="1" applyNumberFormat="1" applyFont="1" applyBorder="1" applyAlignment="1" applyProtection="1">
      <protection locked="0"/>
    </xf>
    <xf numFmtId="0" fontId="15" fillId="0" borderId="0" xfId="1" applyBorder="1" applyAlignment="1" applyProtection="1">
      <protection locked="0"/>
    </xf>
    <xf numFmtId="0" fontId="0" fillId="0" borderId="0" xfId="0" applyAlignment="1">
      <alignment horizontal="right"/>
    </xf>
    <xf numFmtId="49" fontId="0" fillId="0" borderId="2" xfId="0" applyNumberFormat="1" applyBorder="1" applyAlignment="1" applyProtection="1">
      <protection locked="0"/>
    </xf>
    <xf numFmtId="0" fontId="0" fillId="0" borderId="0" xfId="0" applyAlignment="1">
      <alignment horizontal="center"/>
    </xf>
    <xf numFmtId="49" fontId="1" fillId="0" borderId="2" xfId="0" applyNumberFormat="1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/>
    <xf numFmtId="49" fontId="17" fillId="0" borderId="0" xfId="0" applyNumberFormat="1" applyFont="1" applyAlignment="1" applyProtection="1">
      <alignment vertical="top"/>
    </xf>
    <xf numFmtId="0" fontId="17" fillId="0" borderId="0" xfId="0" applyNumberFormat="1" applyFont="1" applyAlignme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/>
    <xf numFmtId="0" fontId="15" fillId="0" borderId="0" xfId="1" applyFont="1" applyAlignment="1" applyProtection="1">
      <protection locked="0"/>
    </xf>
    <xf numFmtId="0" fontId="0" fillId="0" borderId="6" xfId="0" applyBorder="1" applyAlignment="1" applyProtection="1"/>
    <xf numFmtId="168" fontId="0" fillId="0" borderId="2" xfId="0" applyNumberFormat="1" applyBorder="1" applyAlignment="1" applyProtection="1">
      <alignment horizontal="center"/>
    </xf>
    <xf numFmtId="4" fontId="0" fillId="0" borderId="2" xfId="0" applyNumberFormat="1" applyBorder="1" applyAlignment="1" applyProtection="1"/>
    <xf numFmtId="49" fontId="0" fillId="0" borderId="2" xfId="0" applyNumberFormat="1" applyBorder="1" applyAlignment="1" applyProtection="1">
      <alignment horizontal="left"/>
    </xf>
    <xf numFmtId="49" fontId="0" fillId="0" borderId="3" xfId="0" applyNumberFormat="1" applyBorder="1" applyAlignment="1" applyProtection="1">
      <alignment horizontal="left"/>
      <protection locked="0"/>
    </xf>
    <xf numFmtId="49" fontId="15" fillId="0" borderId="2" xfId="1" applyNumberFormat="1" applyFont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0" fontId="15" fillId="0" borderId="0" xfId="1" applyAlignment="1" applyProtection="1">
      <alignment horizontal="right"/>
    </xf>
    <xf numFmtId="165" fontId="0" fillId="0" borderId="2" xfId="0" applyNumberFormat="1" applyBorder="1" applyAlignment="1" applyProtection="1">
      <alignment horizontal="left"/>
    </xf>
    <xf numFmtId="165" fontId="0" fillId="0" borderId="2" xfId="0" applyNumberFormat="1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4"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Formulas!$F$14" lockText="1" noThreeD="1"/>
</file>

<file path=xl/ctrlProps/ctrlProp10.xml><?xml version="1.0" encoding="utf-8"?>
<formControlPr xmlns="http://schemas.microsoft.com/office/spreadsheetml/2009/9/main" objectType="CheckBox" fmlaLink="Formulas!$F$26" lockText="1" noThreeD="1"/>
</file>

<file path=xl/ctrlProps/ctrlProp100.xml><?xml version="1.0" encoding="utf-8"?>
<formControlPr xmlns="http://schemas.microsoft.com/office/spreadsheetml/2009/9/main" objectType="CheckBox" fmlaLink="Formulas!$F$81" lockText="1" noThreeD="1"/>
</file>

<file path=xl/ctrlProps/ctrlProp101.xml><?xml version="1.0" encoding="utf-8"?>
<formControlPr xmlns="http://schemas.microsoft.com/office/spreadsheetml/2009/9/main" objectType="CheckBox" fmlaLink="Formulas!$G$81" lockText="1" noThreeD="1"/>
</file>

<file path=xl/ctrlProps/ctrlProp102.xml><?xml version="1.0" encoding="utf-8"?>
<formControlPr xmlns="http://schemas.microsoft.com/office/spreadsheetml/2009/9/main" objectType="CheckBox" fmlaLink="Formulas!$G$91" lockText="1" noThreeD="1"/>
</file>

<file path=xl/ctrlProps/ctrlProp103.xml><?xml version="1.0" encoding="utf-8"?>
<formControlPr xmlns="http://schemas.microsoft.com/office/spreadsheetml/2009/9/main" objectType="CheckBox" fmlaLink="Formulas!$F$91" lockText="1" noThreeD="1"/>
</file>

<file path=xl/ctrlProps/ctrlProp104.xml><?xml version="1.0" encoding="utf-8"?>
<formControlPr xmlns="http://schemas.microsoft.com/office/spreadsheetml/2009/9/main" objectType="CheckBox" fmlaLink="Formulas!$F$63" lockText="1" noThreeD="1"/>
</file>

<file path=xl/ctrlProps/ctrlProp105.xml><?xml version="1.0" encoding="utf-8"?>
<formControlPr xmlns="http://schemas.microsoft.com/office/spreadsheetml/2009/9/main" objectType="CheckBox" fmlaLink="Formulas!$F$14" lockText="1" noThreeD="1"/>
</file>

<file path=xl/ctrlProps/ctrlProp106.xml><?xml version="1.0" encoding="utf-8"?>
<formControlPr xmlns="http://schemas.microsoft.com/office/spreadsheetml/2009/9/main" objectType="CheckBox" fmlaLink="Formulas!$F$23" lockText="1" noThreeD="1"/>
</file>

<file path=xl/ctrlProps/ctrlProp107.xml><?xml version="1.0" encoding="utf-8"?>
<formControlPr xmlns="http://schemas.microsoft.com/office/spreadsheetml/2009/9/main" objectType="CheckBox" fmlaLink="Formulas!$F$15" lockText="1" noThreeD="1"/>
</file>

<file path=xl/ctrlProps/ctrlProp108.xml><?xml version="1.0" encoding="utf-8"?>
<formControlPr xmlns="http://schemas.microsoft.com/office/spreadsheetml/2009/9/main" objectType="CheckBox" fmlaLink="Formulas!$F$24" lockText="1" noThreeD="1"/>
</file>

<file path=xl/ctrlProps/ctrlProp109.xml><?xml version="1.0" encoding="utf-8"?>
<formControlPr xmlns="http://schemas.microsoft.com/office/spreadsheetml/2009/9/main" objectType="CheckBox" fmlaLink="Formulas!$F$17" lockText="1" noThreeD="1"/>
</file>

<file path=xl/ctrlProps/ctrlProp11.xml><?xml version="1.0" encoding="utf-8"?>
<formControlPr xmlns="http://schemas.microsoft.com/office/spreadsheetml/2009/9/main" objectType="CheckBox" fmlaLink="Formulas!$E$36" lockText="1" noThreeD="1"/>
</file>

<file path=xl/ctrlProps/ctrlProp110.xml><?xml version="1.0" encoding="utf-8"?>
<formControlPr xmlns="http://schemas.microsoft.com/office/spreadsheetml/2009/9/main" objectType="CheckBox" fmlaLink="Formulas!$F$27" lockText="1" noThreeD="1"/>
</file>

<file path=xl/ctrlProps/ctrlProp111.xml><?xml version="1.0" encoding="utf-8"?>
<formControlPr xmlns="http://schemas.microsoft.com/office/spreadsheetml/2009/9/main" objectType="CheckBox" fmlaLink="Formulas!$F$18" lockText="1" noThreeD="1"/>
</file>

<file path=xl/ctrlProps/ctrlProp112.xml><?xml version="1.0" encoding="utf-8"?>
<formControlPr xmlns="http://schemas.microsoft.com/office/spreadsheetml/2009/9/main" objectType="CheckBox" fmlaLink="Formulas!$F$28" lockText="1" noThreeD="1"/>
</file>

<file path=xl/ctrlProps/ctrlProp113.xml><?xml version="1.0" encoding="utf-8"?>
<formControlPr xmlns="http://schemas.microsoft.com/office/spreadsheetml/2009/9/main" objectType="CheckBox" fmlaLink="Formulas!$F$22" lockText="1" noThreeD="1"/>
</file>

<file path=xl/ctrlProps/ctrlProp114.xml><?xml version="1.0" encoding="utf-8"?>
<formControlPr xmlns="http://schemas.microsoft.com/office/spreadsheetml/2009/9/main" objectType="CheckBox" fmlaLink="Formulas!$F$26" lockText="1" noThreeD="1"/>
</file>

<file path=xl/ctrlProps/ctrlProp115.xml><?xml version="1.0" encoding="utf-8"?>
<formControlPr xmlns="http://schemas.microsoft.com/office/spreadsheetml/2009/9/main" objectType="CheckBox" fmlaLink="Formulas!$F$19" lockText="1" noThreeD="1"/>
</file>

<file path=xl/ctrlProps/ctrlProp116.xml><?xml version="1.0" encoding="utf-8"?>
<formControlPr xmlns="http://schemas.microsoft.com/office/spreadsheetml/2009/9/main" objectType="CheckBox" fmlaLink="Formulas!$F$16" lockText="1" noThreeD="1"/>
</file>

<file path=xl/ctrlProps/ctrlProp117.xml><?xml version="1.0" encoding="utf-8"?>
<formControlPr xmlns="http://schemas.microsoft.com/office/spreadsheetml/2009/9/main" objectType="CheckBox" fmlaLink="Formulas!$F$21" lockText="1" noThreeD="1"/>
</file>

<file path=xl/ctrlProps/ctrlProp118.xml><?xml version="1.0" encoding="utf-8"?>
<formControlPr xmlns="http://schemas.microsoft.com/office/spreadsheetml/2009/9/main" objectType="CheckBox" fmlaLink="Formulas!$F$13" lockText="1" noThreeD="1"/>
</file>

<file path=xl/ctrlProps/ctrlProp119.xml><?xml version="1.0" encoding="utf-8"?>
<formControlPr xmlns="http://schemas.microsoft.com/office/spreadsheetml/2009/9/main" objectType="CheckBox" fmlaLink="Formulas!$E$36" lockText="1" noThreeD="1"/>
</file>

<file path=xl/ctrlProps/ctrlProp12.xml><?xml version="1.0" encoding="utf-8"?>
<formControlPr xmlns="http://schemas.microsoft.com/office/spreadsheetml/2009/9/main" objectType="CheckBox" fmlaLink="Formulas!$G$55" lockText="1" noThreeD="1"/>
</file>

<file path=xl/ctrlProps/ctrlProp120.xml><?xml version="1.0" encoding="utf-8"?>
<formControlPr xmlns="http://schemas.microsoft.com/office/spreadsheetml/2009/9/main" objectType="CheckBox" fmlaLink="Formulas!$E$35" lockText="1" noThreeD="1"/>
</file>

<file path=xl/ctrlProps/ctrlProp121.xml><?xml version="1.0" encoding="utf-8"?>
<formControlPr xmlns="http://schemas.microsoft.com/office/spreadsheetml/2009/9/main" objectType="CheckBox" fmlaLink="Formulas!$F$118" lockText="1" noThreeD="1"/>
</file>

<file path=xl/ctrlProps/ctrlProp122.xml><?xml version="1.0" encoding="utf-8"?>
<formControlPr xmlns="http://schemas.microsoft.com/office/spreadsheetml/2009/9/main" objectType="CheckBox" fmlaLink="Formulas!$F$119" lockText="1" noThreeD="1"/>
</file>

<file path=xl/ctrlProps/ctrlProp123.xml><?xml version="1.0" encoding="utf-8"?>
<formControlPr xmlns="http://schemas.microsoft.com/office/spreadsheetml/2009/9/main" objectType="CheckBox" fmlaLink="Formulas!$F$120" lockText="1" noThreeD="1"/>
</file>

<file path=xl/ctrlProps/ctrlProp124.xml><?xml version="1.0" encoding="utf-8"?>
<formControlPr xmlns="http://schemas.microsoft.com/office/spreadsheetml/2009/9/main" objectType="CheckBox" fmlaLink="Formulas!$F$121" lockText="1" noThreeD="1"/>
</file>

<file path=xl/ctrlProps/ctrlProp125.xml><?xml version="1.0" encoding="utf-8"?>
<formControlPr xmlns="http://schemas.microsoft.com/office/spreadsheetml/2009/9/main" objectType="CheckBox" fmlaLink="Formulas!$F$122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Formulas!$G$57" lockText="1" noThreeD="1"/>
</file>

<file path=xl/ctrlProps/ctrlProp128.xml><?xml version="1.0" encoding="utf-8"?>
<formControlPr xmlns="http://schemas.microsoft.com/office/spreadsheetml/2009/9/main" objectType="CheckBox" fmlaLink="Formulas!$F$57" lockText="1" noThreeD="1"/>
</file>

<file path=xl/ctrlProps/ctrlProp129.xml><?xml version="1.0" encoding="utf-8"?>
<formControlPr xmlns="http://schemas.microsoft.com/office/spreadsheetml/2009/9/main" objectType="CheckBox" fmlaLink="Formulas!$F$59" lockText="1" noThreeD="1"/>
</file>

<file path=xl/ctrlProps/ctrlProp13.xml><?xml version="1.0" encoding="utf-8"?>
<formControlPr xmlns="http://schemas.microsoft.com/office/spreadsheetml/2009/9/main" objectType="CheckBox" fmlaLink="Formulas!$F$55" lockText="1" noThreeD="1"/>
</file>

<file path=xl/ctrlProps/ctrlProp130.xml><?xml version="1.0" encoding="utf-8"?>
<formControlPr xmlns="http://schemas.microsoft.com/office/spreadsheetml/2009/9/main" objectType="CheckBox" checked="Checked" fmlaLink="Formulas!$G$59" lockText="1" noThreeD="1"/>
</file>

<file path=xl/ctrlProps/ctrlProp131.xml><?xml version="1.0" encoding="utf-8"?>
<formControlPr xmlns="http://schemas.microsoft.com/office/spreadsheetml/2009/9/main" objectType="CheckBox" fmlaLink="Formulas!$F$69" lockText="1" noThreeD="1"/>
</file>

<file path=xl/ctrlProps/ctrlProp132.xml><?xml version="1.0" encoding="utf-8"?>
<formControlPr xmlns="http://schemas.microsoft.com/office/spreadsheetml/2009/9/main" objectType="CheckBox" checked="Checked" fmlaLink="Formulas!$G$69" lockText="1" noThreeD="1"/>
</file>

<file path=xl/ctrlProps/ctrlProp133.xml><?xml version="1.0" encoding="utf-8"?>
<formControlPr xmlns="http://schemas.microsoft.com/office/spreadsheetml/2009/9/main" objectType="CheckBox" fmlaLink="Formulas!$F$70" lockText="1" noThreeD="1"/>
</file>

<file path=xl/ctrlProps/ctrlProp134.xml><?xml version="1.0" encoding="utf-8"?>
<formControlPr xmlns="http://schemas.microsoft.com/office/spreadsheetml/2009/9/main" objectType="CheckBox" checked="Checked" fmlaLink="Formulas!$G$70" lockText="1" noThreeD="1"/>
</file>

<file path=xl/ctrlProps/ctrlProp135.xml><?xml version="1.0" encoding="utf-8"?>
<formControlPr xmlns="http://schemas.microsoft.com/office/spreadsheetml/2009/9/main" objectType="CheckBox" fmlaLink="Formulas!$F$71" lockText="1" noThreeD="1"/>
</file>

<file path=xl/ctrlProps/ctrlProp136.xml><?xml version="1.0" encoding="utf-8"?>
<formControlPr xmlns="http://schemas.microsoft.com/office/spreadsheetml/2009/9/main" objectType="CheckBox" checked="Checked" fmlaLink="Formulas!$G$71" lockText="1" noThreeD="1"/>
</file>

<file path=xl/ctrlProps/ctrlProp137.xml><?xml version="1.0" encoding="utf-8"?>
<formControlPr xmlns="http://schemas.microsoft.com/office/spreadsheetml/2009/9/main" objectType="CheckBox" fmlaLink="Formulas!$F$74" lockText="1" noThreeD="1"/>
</file>

<file path=xl/ctrlProps/ctrlProp138.xml><?xml version="1.0" encoding="utf-8"?>
<formControlPr xmlns="http://schemas.microsoft.com/office/spreadsheetml/2009/9/main" objectType="CheckBox" checked="Checked" fmlaLink="Formulas!$G$74" lockText="1" noThreeD="1"/>
</file>

<file path=xl/ctrlProps/ctrlProp139.xml><?xml version="1.0" encoding="utf-8"?>
<formControlPr xmlns="http://schemas.microsoft.com/office/spreadsheetml/2009/9/main" objectType="CheckBox" fmlaLink="Formulas!$F$83" lockText="1" noThreeD="1"/>
</file>

<file path=xl/ctrlProps/ctrlProp14.xml><?xml version="1.0" encoding="utf-8"?>
<formControlPr xmlns="http://schemas.microsoft.com/office/spreadsheetml/2009/9/main" objectType="CheckBox" fmlaLink="Formulas!$G$56" lockText="1" noThreeD="1"/>
</file>

<file path=xl/ctrlProps/ctrlProp140.xml><?xml version="1.0" encoding="utf-8"?>
<formControlPr xmlns="http://schemas.microsoft.com/office/spreadsheetml/2009/9/main" objectType="CheckBox" checked="Checked" fmlaLink="Formulas!$G$83" lockText="1" noThreeD="1"/>
</file>

<file path=xl/ctrlProps/ctrlProp141.xml><?xml version="1.0" encoding="utf-8"?>
<formControlPr xmlns="http://schemas.microsoft.com/office/spreadsheetml/2009/9/main" objectType="CheckBox" fmlaLink="Formulas!$F$84" lockText="1" noThreeD="1"/>
</file>

<file path=xl/ctrlProps/ctrlProp142.xml><?xml version="1.0" encoding="utf-8"?>
<formControlPr xmlns="http://schemas.microsoft.com/office/spreadsheetml/2009/9/main" objectType="CheckBox" checked="Checked" fmlaLink="Formulas!$G$84" lockText="1" noThreeD="1"/>
</file>

<file path=xl/ctrlProps/ctrlProp143.xml><?xml version="1.0" encoding="utf-8"?>
<formControlPr xmlns="http://schemas.microsoft.com/office/spreadsheetml/2009/9/main" objectType="CheckBox" fmlaLink="Formulas!$F$77" lockText="1" noThreeD="1"/>
</file>

<file path=xl/ctrlProps/ctrlProp144.xml><?xml version="1.0" encoding="utf-8"?>
<formControlPr xmlns="http://schemas.microsoft.com/office/spreadsheetml/2009/9/main" objectType="CheckBox" checked="Checked" fmlaLink="Formulas!$G$77" lockText="1" noThreeD="1"/>
</file>

<file path=xl/ctrlProps/ctrlProp145.xml><?xml version="1.0" encoding="utf-8"?>
<formControlPr xmlns="http://schemas.microsoft.com/office/spreadsheetml/2009/9/main" objectType="CheckBox" fmlaLink="Formulas!$F$78" lockText="1" noThreeD="1"/>
</file>

<file path=xl/ctrlProps/ctrlProp146.xml><?xml version="1.0" encoding="utf-8"?>
<formControlPr xmlns="http://schemas.microsoft.com/office/spreadsheetml/2009/9/main" objectType="CheckBox" checked="Checked" fmlaLink="Formulas!$G$78" lockText="1" noThreeD="1"/>
</file>

<file path=xl/ctrlProps/ctrlProp147.xml><?xml version="1.0" encoding="utf-8"?>
<formControlPr xmlns="http://schemas.microsoft.com/office/spreadsheetml/2009/9/main" objectType="CheckBox" fmlaLink="Formulas!$F$79" lockText="1" noThreeD="1"/>
</file>

<file path=xl/ctrlProps/ctrlProp148.xml><?xml version="1.0" encoding="utf-8"?>
<formControlPr xmlns="http://schemas.microsoft.com/office/spreadsheetml/2009/9/main" objectType="CheckBox" checked="Checked" fmlaLink="Formulas!$G$79" lockText="1" noThreeD="1"/>
</file>

<file path=xl/ctrlProps/ctrlProp149.xml><?xml version="1.0" encoding="utf-8"?>
<formControlPr xmlns="http://schemas.microsoft.com/office/spreadsheetml/2009/9/main" objectType="CheckBox" checked="Checked" fmlaLink="Formulas!$G$102" lockText="1" noThreeD="1"/>
</file>

<file path=xl/ctrlProps/ctrlProp15.xml><?xml version="1.0" encoding="utf-8"?>
<formControlPr xmlns="http://schemas.microsoft.com/office/spreadsheetml/2009/9/main" objectType="CheckBox" fmlaLink="Formulas!$F$56" lockText="1" noThreeD="1"/>
</file>

<file path=xl/ctrlProps/ctrlProp150.xml><?xml version="1.0" encoding="utf-8"?>
<formControlPr xmlns="http://schemas.microsoft.com/office/spreadsheetml/2009/9/main" objectType="CheckBox" fmlaLink="Formulas!$F$102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Formulas!$G$60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Formulas!$F$60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Formulas!$G$61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Formulas!$F$61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Formulas!$F$23" lockText="1" noThreeD="1"/>
</file>

<file path=xl/ctrlProps/ctrlProp20.xml><?xml version="1.0" encoding="utf-8"?>
<formControlPr xmlns="http://schemas.microsoft.com/office/spreadsheetml/2009/9/main" objectType="CheckBox" fmlaLink="Formulas!$G$62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Formulas!$F$62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Formulas!$G$64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Formulas!$F$64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Formulas!$G$63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Formulas!$F$63" lockText="1" noThreeD="1"/>
</file>

<file path=xl/ctrlProps/ctrlProp26.xml><?xml version="1.0" encoding="utf-8"?>
<formControlPr xmlns="http://schemas.microsoft.com/office/spreadsheetml/2009/9/main" objectType="CheckBox" fmlaLink="Formulas!$G$65" lockText="1" noThreeD="1"/>
</file>

<file path=xl/ctrlProps/ctrlProp27.xml><?xml version="1.0" encoding="utf-8"?>
<formControlPr xmlns="http://schemas.microsoft.com/office/spreadsheetml/2009/9/main" objectType="CheckBox" fmlaLink="Formulas!$F$65" lockText="1" noThreeD="1"/>
</file>

<file path=xl/ctrlProps/ctrlProp28.xml><?xml version="1.0" encoding="utf-8"?>
<formControlPr xmlns="http://schemas.microsoft.com/office/spreadsheetml/2009/9/main" objectType="CheckBox" fmlaLink="Formulas!$G$66" lockText="1" noThreeD="1"/>
</file>

<file path=xl/ctrlProps/ctrlProp29.xml><?xml version="1.0" encoding="utf-8"?>
<formControlPr xmlns="http://schemas.microsoft.com/office/spreadsheetml/2009/9/main" objectType="CheckBox" fmlaLink="Formulas!$F$66" lockText="1" noThreeD="1"/>
</file>

<file path=xl/ctrlProps/ctrlProp3.xml><?xml version="1.0" encoding="utf-8"?>
<formControlPr xmlns="http://schemas.microsoft.com/office/spreadsheetml/2009/9/main" objectType="CheckBox" fmlaLink="Formulas!$F$15" lockText="1" noThreeD="1"/>
</file>

<file path=xl/ctrlProps/ctrlProp30.xml><?xml version="1.0" encoding="utf-8"?>
<formControlPr xmlns="http://schemas.microsoft.com/office/spreadsheetml/2009/9/main" objectType="CheckBox" fmlaLink="Formulas!$G$72" lockText="1" noThreeD="1"/>
</file>

<file path=xl/ctrlProps/ctrlProp31.xml><?xml version="1.0" encoding="utf-8"?>
<formControlPr xmlns="http://schemas.microsoft.com/office/spreadsheetml/2009/9/main" objectType="CheckBox" fmlaLink="Formulas!$F$72" lockText="1" noThreeD="1"/>
</file>

<file path=xl/ctrlProps/ctrlProp32.xml><?xml version="1.0" encoding="utf-8"?>
<formControlPr xmlns="http://schemas.microsoft.com/office/spreadsheetml/2009/9/main" objectType="CheckBox" fmlaLink="Formulas!$G$87" lockText="1" noThreeD="1"/>
</file>

<file path=xl/ctrlProps/ctrlProp33.xml><?xml version="1.0" encoding="utf-8"?>
<formControlPr xmlns="http://schemas.microsoft.com/office/spreadsheetml/2009/9/main" objectType="CheckBox" fmlaLink="Formulas!$F$87" lockText="1" noThreeD="1"/>
</file>

<file path=xl/ctrlProps/ctrlProp34.xml><?xml version="1.0" encoding="utf-8"?>
<formControlPr xmlns="http://schemas.microsoft.com/office/spreadsheetml/2009/9/main" objectType="CheckBox" fmlaLink="Formulas!$G$86" lockText="1" noThreeD="1"/>
</file>

<file path=xl/ctrlProps/ctrlProp35.xml><?xml version="1.0" encoding="utf-8"?>
<formControlPr xmlns="http://schemas.microsoft.com/office/spreadsheetml/2009/9/main" objectType="CheckBox" fmlaLink="Formulas!$F$86" lockText="1" noThreeD="1"/>
</file>

<file path=xl/ctrlProps/ctrlProp36.xml><?xml version="1.0" encoding="utf-8"?>
<formControlPr xmlns="http://schemas.microsoft.com/office/spreadsheetml/2009/9/main" objectType="CheckBox" fmlaLink="Formulas!$G$88" lockText="1" noThreeD="1"/>
</file>

<file path=xl/ctrlProps/ctrlProp37.xml><?xml version="1.0" encoding="utf-8"?>
<formControlPr xmlns="http://schemas.microsoft.com/office/spreadsheetml/2009/9/main" objectType="CheckBox" fmlaLink="Formulas!$F$88" lockText="1" noThreeD="1"/>
</file>

<file path=xl/ctrlProps/ctrlProp38.xml><?xml version="1.0" encoding="utf-8"?>
<formControlPr xmlns="http://schemas.microsoft.com/office/spreadsheetml/2009/9/main" objectType="CheckBox" fmlaLink="Formulas!$G$90" lockText="1" noThreeD="1"/>
</file>

<file path=xl/ctrlProps/ctrlProp39.xml><?xml version="1.0" encoding="utf-8"?>
<formControlPr xmlns="http://schemas.microsoft.com/office/spreadsheetml/2009/9/main" objectType="CheckBox" fmlaLink="Formulas!$F$90" lockText="1" noThreeD="1"/>
</file>

<file path=xl/ctrlProps/ctrlProp4.xml><?xml version="1.0" encoding="utf-8"?>
<formControlPr xmlns="http://schemas.microsoft.com/office/spreadsheetml/2009/9/main" objectType="CheckBox" fmlaLink="Formulas!$F$24" lockText="1" noThreeD="1"/>
</file>

<file path=xl/ctrlProps/ctrlProp40.xml><?xml version="1.0" encoding="utf-8"?>
<formControlPr xmlns="http://schemas.microsoft.com/office/spreadsheetml/2009/9/main" objectType="CheckBox" fmlaLink="Formulas!$G$93" lockText="1" noThreeD="1"/>
</file>

<file path=xl/ctrlProps/ctrlProp41.xml><?xml version="1.0" encoding="utf-8"?>
<formControlPr xmlns="http://schemas.microsoft.com/office/spreadsheetml/2009/9/main" objectType="CheckBox" fmlaLink="Formulas!$F$93" lockText="1" noThreeD="1"/>
</file>

<file path=xl/ctrlProps/ctrlProp42.xml><?xml version="1.0" encoding="utf-8"?>
<formControlPr xmlns="http://schemas.microsoft.com/office/spreadsheetml/2009/9/main" objectType="CheckBox" fmlaLink="Formulas!$G$94" lockText="1" noThreeD="1"/>
</file>

<file path=xl/ctrlProps/ctrlProp43.xml><?xml version="1.0" encoding="utf-8"?>
<formControlPr xmlns="http://schemas.microsoft.com/office/spreadsheetml/2009/9/main" objectType="CheckBox" fmlaLink="Formulas!$F$94" lockText="1" noThreeD="1"/>
</file>

<file path=xl/ctrlProps/ctrlProp44.xml><?xml version="1.0" encoding="utf-8"?>
<formControlPr xmlns="http://schemas.microsoft.com/office/spreadsheetml/2009/9/main" objectType="CheckBox" fmlaLink="Formulas!$G$95" lockText="1" noThreeD="1"/>
</file>

<file path=xl/ctrlProps/ctrlProp45.xml><?xml version="1.0" encoding="utf-8"?>
<formControlPr xmlns="http://schemas.microsoft.com/office/spreadsheetml/2009/9/main" objectType="CheckBox" fmlaLink="Formulas!$F$95" lockText="1" noThreeD="1"/>
</file>

<file path=xl/ctrlProps/ctrlProp46.xml><?xml version="1.0" encoding="utf-8"?>
<formControlPr xmlns="http://schemas.microsoft.com/office/spreadsheetml/2009/9/main" objectType="CheckBox" fmlaLink="Formulas!$G$97" lockText="1" noThreeD="1"/>
</file>

<file path=xl/ctrlProps/ctrlProp47.xml><?xml version="1.0" encoding="utf-8"?>
<formControlPr xmlns="http://schemas.microsoft.com/office/spreadsheetml/2009/9/main" objectType="CheckBox" fmlaLink="Formulas!$F$97" lockText="1" noThreeD="1"/>
</file>

<file path=xl/ctrlProps/ctrlProp48.xml><?xml version="1.0" encoding="utf-8"?>
<formControlPr xmlns="http://schemas.microsoft.com/office/spreadsheetml/2009/9/main" objectType="CheckBox" fmlaLink="Formulas!$G$101" lockText="1" noThreeD="1"/>
</file>

<file path=xl/ctrlProps/ctrlProp49.xml><?xml version="1.0" encoding="utf-8"?>
<formControlPr xmlns="http://schemas.microsoft.com/office/spreadsheetml/2009/9/main" objectType="CheckBox" fmlaLink="Formulas!$F$101" lockText="1" noThreeD="1"/>
</file>

<file path=xl/ctrlProps/ctrlProp5.xml><?xml version="1.0" encoding="utf-8"?>
<formControlPr xmlns="http://schemas.microsoft.com/office/spreadsheetml/2009/9/main" objectType="CheckBox" fmlaLink="Formulas!$F$17" lockText="1" noThreeD="1"/>
</file>

<file path=xl/ctrlProps/ctrlProp50.xml><?xml version="1.0" encoding="utf-8"?>
<formControlPr xmlns="http://schemas.microsoft.com/office/spreadsheetml/2009/9/main" objectType="CheckBox" fmlaLink="Formulas!$E$147" lockText="1" noThreeD="1"/>
</file>

<file path=xl/ctrlProps/ctrlProp51.xml><?xml version="1.0" encoding="utf-8"?>
<formControlPr xmlns="http://schemas.microsoft.com/office/spreadsheetml/2009/9/main" objectType="CheckBox" fmlaLink="Formulas!$E$148" lockText="1" noThreeD="1"/>
</file>

<file path=xl/ctrlProps/ctrlProp52.xml><?xml version="1.0" encoding="utf-8"?>
<formControlPr xmlns="http://schemas.microsoft.com/office/spreadsheetml/2009/9/main" objectType="CheckBox" fmlaLink="Formulas!$F$19" lockText="1" noThreeD="1"/>
</file>

<file path=xl/ctrlProps/ctrlProp53.xml><?xml version="1.0" encoding="utf-8"?>
<formControlPr xmlns="http://schemas.microsoft.com/office/spreadsheetml/2009/9/main" objectType="CheckBox" fmlaLink="Formulas!$G$98" lockText="1" noThreeD="1"/>
</file>

<file path=xl/ctrlProps/ctrlProp54.xml><?xml version="1.0" encoding="utf-8"?>
<formControlPr xmlns="http://schemas.microsoft.com/office/spreadsheetml/2009/9/main" objectType="CheckBox" fmlaLink="Formulas!$F$98" lockText="1" noThreeD="1"/>
</file>

<file path=xl/ctrlProps/ctrlProp55.xml><?xml version="1.0" encoding="utf-8"?>
<formControlPr xmlns="http://schemas.microsoft.com/office/spreadsheetml/2009/9/main" objectType="CheckBox" fmlaLink="Formulas!$E$35" lockText="1" noThreeD="1"/>
</file>

<file path=xl/ctrlProps/ctrlProp56.xml><?xml version="1.0" encoding="utf-8"?>
<formControlPr xmlns="http://schemas.microsoft.com/office/spreadsheetml/2009/9/main" objectType="CheckBox" fmlaLink="Formulas!$F$16" lockText="1" noThreeD="1"/>
</file>

<file path=xl/ctrlProps/ctrlProp57.xml><?xml version="1.0" encoding="utf-8"?>
<formControlPr xmlns="http://schemas.microsoft.com/office/spreadsheetml/2009/9/main" objectType="CheckBox" fmlaLink="Formulas!$F$118" lockText="1" noThreeD="1"/>
</file>

<file path=xl/ctrlProps/ctrlProp58.xml><?xml version="1.0" encoding="utf-8"?>
<formControlPr xmlns="http://schemas.microsoft.com/office/spreadsheetml/2009/9/main" objectType="CheckBox" fmlaLink="Formulas!$F$119" lockText="1" noThreeD="1"/>
</file>

<file path=xl/ctrlProps/ctrlProp59.xml><?xml version="1.0" encoding="utf-8"?>
<formControlPr xmlns="http://schemas.microsoft.com/office/spreadsheetml/2009/9/main" objectType="CheckBox" fmlaLink="Formulas!$F$120" lockText="1" noThreeD="1"/>
</file>

<file path=xl/ctrlProps/ctrlProp6.xml><?xml version="1.0" encoding="utf-8"?>
<formControlPr xmlns="http://schemas.microsoft.com/office/spreadsheetml/2009/9/main" objectType="CheckBox" fmlaLink="Formulas!$F$27" lockText="1" noThreeD="1"/>
</file>

<file path=xl/ctrlProps/ctrlProp60.xml><?xml version="1.0" encoding="utf-8"?>
<formControlPr xmlns="http://schemas.microsoft.com/office/spreadsheetml/2009/9/main" objectType="CheckBox" fmlaLink="Formulas!$F$121" lockText="1" noThreeD="1"/>
</file>

<file path=xl/ctrlProps/ctrlProp61.xml><?xml version="1.0" encoding="utf-8"?>
<formControlPr xmlns="http://schemas.microsoft.com/office/spreadsheetml/2009/9/main" objectType="CheckBox" fmlaLink="Formulas!$F$122" lockText="1" noThreeD="1"/>
</file>

<file path=xl/ctrlProps/ctrlProp62.xml><?xml version="1.0" encoding="utf-8"?>
<formControlPr xmlns="http://schemas.microsoft.com/office/spreadsheetml/2009/9/main" objectType="CheckBox" fmlaLink="Formulas!$E$129" lockText="1" noThreeD="1"/>
</file>

<file path=xl/ctrlProps/ctrlProp63.xml><?xml version="1.0" encoding="utf-8"?>
<formControlPr xmlns="http://schemas.microsoft.com/office/spreadsheetml/2009/9/main" objectType="CheckBox" fmlaLink="Formulas!$E$130" lockText="1" noThreeD="1"/>
</file>

<file path=xl/ctrlProps/ctrlProp64.xml><?xml version="1.0" encoding="utf-8"?>
<formControlPr xmlns="http://schemas.microsoft.com/office/spreadsheetml/2009/9/main" objectType="CheckBox" fmlaLink="Formulas!$E$131" lockText="1" noThreeD="1"/>
</file>

<file path=xl/ctrlProps/ctrlProp65.xml><?xml version="1.0" encoding="utf-8"?>
<formControlPr xmlns="http://schemas.microsoft.com/office/spreadsheetml/2009/9/main" objectType="CheckBox" fmlaLink="Formulas!$E$154" lockText="1" noThreeD="1"/>
</file>

<file path=xl/ctrlProps/ctrlProp66.xml><?xml version="1.0" encoding="utf-8"?>
<formControlPr xmlns="http://schemas.microsoft.com/office/spreadsheetml/2009/9/main" objectType="CheckBox" fmlaLink="Formulas!$E$155" lockText="1" noThreeD="1"/>
</file>

<file path=xl/ctrlProps/ctrlProp67.xml><?xml version="1.0" encoding="utf-8"?>
<formControlPr xmlns="http://schemas.microsoft.com/office/spreadsheetml/2009/9/main" objectType="CheckBox" fmlaLink="Formulas!$F$58" lockText="1" noThreeD="1"/>
</file>

<file path=xl/ctrlProps/ctrlProp68.xml><?xml version="1.0" encoding="utf-8"?>
<formControlPr xmlns="http://schemas.microsoft.com/office/spreadsheetml/2009/9/main" objectType="CheckBox" fmlaLink="Formulas!$G$58" lockText="1" noThreeD="1"/>
</file>

<file path=xl/ctrlProps/ctrlProp69.xml><?xml version="1.0" encoding="utf-8"?>
<formControlPr xmlns="http://schemas.microsoft.com/office/spreadsheetml/2009/9/main" objectType="CheckBox" fmlaLink="Formulas!$F$68" lockText="1" noThreeD="1"/>
</file>

<file path=xl/ctrlProps/ctrlProp7.xml><?xml version="1.0" encoding="utf-8"?>
<formControlPr xmlns="http://schemas.microsoft.com/office/spreadsheetml/2009/9/main" objectType="CheckBox" fmlaLink="Formulas!$F$18" lockText="1" noThreeD="1"/>
</file>

<file path=xl/ctrlProps/ctrlProp70.xml><?xml version="1.0" encoding="utf-8"?>
<formControlPr xmlns="http://schemas.microsoft.com/office/spreadsheetml/2009/9/main" objectType="CheckBox" fmlaLink="Formulas!$G$68" lockText="1" noThreeD="1"/>
</file>

<file path=xl/ctrlProps/ctrlProp71.xml><?xml version="1.0" encoding="utf-8"?>
<formControlPr xmlns="http://schemas.microsoft.com/office/spreadsheetml/2009/9/main" objectType="CheckBox" fmlaLink="Formulas!$F$67" lockText="1" noThreeD="1"/>
</file>

<file path=xl/ctrlProps/ctrlProp72.xml><?xml version="1.0" encoding="utf-8"?>
<formControlPr xmlns="http://schemas.microsoft.com/office/spreadsheetml/2009/9/main" objectType="CheckBox" fmlaLink="Formulas!$G$67" lockText="1" noThreeD="1"/>
</file>

<file path=xl/ctrlProps/ctrlProp73.xml><?xml version="1.0" encoding="utf-8"?>
<formControlPr xmlns="http://schemas.microsoft.com/office/spreadsheetml/2009/9/main" objectType="CheckBox" fmlaLink="Formulas!$F$73" lockText="1" noThreeD="1"/>
</file>

<file path=xl/ctrlProps/ctrlProp74.xml><?xml version="1.0" encoding="utf-8"?>
<formControlPr xmlns="http://schemas.microsoft.com/office/spreadsheetml/2009/9/main" objectType="CheckBox" fmlaLink="Formulas!$G$73" lockText="1" noThreeD="1"/>
</file>

<file path=xl/ctrlProps/ctrlProp75.xml><?xml version="1.0" encoding="utf-8"?>
<formControlPr xmlns="http://schemas.microsoft.com/office/spreadsheetml/2009/9/main" objectType="CheckBox" fmlaLink="Formulas!$F$75" lockText="1" noThreeD="1"/>
</file>

<file path=xl/ctrlProps/ctrlProp76.xml><?xml version="1.0" encoding="utf-8"?>
<formControlPr xmlns="http://schemas.microsoft.com/office/spreadsheetml/2009/9/main" objectType="CheckBox" fmlaLink="Formulas!$G$75" lockText="1" noThreeD="1"/>
</file>

<file path=xl/ctrlProps/ctrlProp77.xml><?xml version="1.0" encoding="utf-8"?>
<formControlPr xmlns="http://schemas.microsoft.com/office/spreadsheetml/2009/9/main" objectType="CheckBox" fmlaLink="Formulas!$F$76" lockText="1" noThreeD="1"/>
</file>

<file path=xl/ctrlProps/ctrlProp78.xml><?xml version="1.0" encoding="utf-8"?>
<formControlPr xmlns="http://schemas.microsoft.com/office/spreadsheetml/2009/9/main" objectType="CheckBox" fmlaLink="Formulas!$G$76" lockText="1" noThreeD="1"/>
</file>

<file path=xl/ctrlProps/ctrlProp79.xml><?xml version="1.0" encoding="utf-8"?>
<formControlPr xmlns="http://schemas.microsoft.com/office/spreadsheetml/2009/9/main" objectType="CheckBox" fmlaLink="Formulas!$F$82" lockText="1" noThreeD="1"/>
</file>

<file path=xl/ctrlProps/ctrlProp8.xml><?xml version="1.0" encoding="utf-8"?>
<formControlPr xmlns="http://schemas.microsoft.com/office/spreadsheetml/2009/9/main" objectType="CheckBox" fmlaLink="Formulas!$F$28" lockText="1" noThreeD="1"/>
</file>

<file path=xl/ctrlProps/ctrlProp80.xml><?xml version="1.0" encoding="utf-8"?>
<formControlPr xmlns="http://schemas.microsoft.com/office/spreadsheetml/2009/9/main" objectType="CheckBox" fmlaLink="Formulas!$G$82" lockText="1" noThreeD="1"/>
</file>

<file path=xl/ctrlProps/ctrlProp81.xml><?xml version="1.0" encoding="utf-8"?>
<formControlPr xmlns="http://schemas.microsoft.com/office/spreadsheetml/2009/9/main" objectType="CheckBox" fmlaLink="Formulas!$F$85" lockText="1" noThreeD="1"/>
</file>

<file path=xl/ctrlProps/ctrlProp82.xml><?xml version="1.0" encoding="utf-8"?>
<formControlPr xmlns="http://schemas.microsoft.com/office/spreadsheetml/2009/9/main" objectType="CheckBox" fmlaLink="Formulas!$G$85" lockText="1" noThreeD="1"/>
</file>

<file path=xl/ctrlProps/ctrlProp83.xml><?xml version="1.0" encoding="utf-8"?>
<formControlPr xmlns="http://schemas.microsoft.com/office/spreadsheetml/2009/9/main" objectType="CheckBox" fmlaLink="Formulas!$F$89" lockText="1" noThreeD="1"/>
</file>

<file path=xl/ctrlProps/ctrlProp84.xml><?xml version="1.0" encoding="utf-8"?>
<formControlPr xmlns="http://schemas.microsoft.com/office/spreadsheetml/2009/9/main" objectType="CheckBox" fmlaLink="Formulas!$G$89" lockText="1" noThreeD="1"/>
</file>

<file path=xl/ctrlProps/ctrlProp85.xml><?xml version="1.0" encoding="utf-8"?>
<formControlPr xmlns="http://schemas.microsoft.com/office/spreadsheetml/2009/9/main" objectType="CheckBox" fmlaLink="Formulas!$F$92" lockText="1" noThreeD="1"/>
</file>

<file path=xl/ctrlProps/ctrlProp86.xml><?xml version="1.0" encoding="utf-8"?>
<formControlPr xmlns="http://schemas.microsoft.com/office/spreadsheetml/2009/9/main" objectType="CheckBox" fmlaLink="Formulas!$G$92" lockText="1" noThreeD="1"/>
</file>

<file path=xl/ctrlProps/ctrlProp87.xml><?xml version="1.0" encoding="utf-8"?>
<formControlPr xmlns="http://schemas.microsoft.com/office/spreadsheetml/2009/9/main" objectType="CheckBox" fmlaLink="Formulas!$F$99" lockText="1" noThreeD="1"/>
</file>

<file path=xl/ctrlProps/ctrlProp88.xml><?xml version="1.0" encoding="utf-8"?>
<formControlPr xmlns="http://schemas.microsoft.com/office/spreadsheetml/2009/9/main" objectType="CheckBox" fmlaLink="Formulas!$G$99" lockText="1" noThreeD="1"/>
</file>

<file path=xl/ctrlProps/ctrlProp89.xml><?xml version="1.0" encoding="utf-8"?>
<formControlPr xmlns="http://schemas.microsoft.com/office/spreadsheetml/2009/9/main" objectType="CheckBox" fmlaLink="Formulas!$F$100" lockText="1" noThreeD="1"/>
</file>

<file path=xl/ctrlProps/ctrlProp9.xml><?xml version="1.0" encoding="utf-8"?>
<formControlPr xmlns="http://schemas.microsoft.com/office/spreadsheetml/2009/9/main" objectType="CheckBox" fmlaLink="Formulas!$F$22" lockText="1" noThreeD="1"/>
</file>

<file path=xl/ctrlProps/ctrlProp90.xml><?xml version="1.0" encoding="utf-8"?>
<formControlPr xmlns="http://schemas.microsoft.com/office/spreadsheetml/2009/9/main" objectType="CheckBox" fmlaLink="Formulas!$G$100" lockText="1" noThreeD="1"/>
</file>

<file path=xl/ctrlProps/ctrlProp91.xml><?xml version="1.0" encoding="utf-8"?>
<formControlPr xmlns="http://schemas.microsoft.com/office/spreadsheetml/2009/9/main" objectType="CheckBox" fmlaLink="Formulas!$G$53" lockText="1" noThreeD="1"/>
</file>

<file path=xl/ctrlProps/ctrlProp92.xml><?xml version="1.0" encoding="utf-8"?>
<formControlPr xmlns="http://schemas.microsoft.com/office/spreadsheetml/2009/9/main" objectType="CheckBox" fmlaLink="Formulas!$F$21" lockText="1" noThreeD="1"/>
</file>

<file path=xl/ctrlProps/ctrlProp93.xml><?xml version="1.0" encoding="utf-8"?>
<formControlPr xmlns="http://schemas.microsoft.com/office/spreadsheetml/2009/9/main" objectType="CheckBox" fmlaLink="Formulas!$F$13" lockText="1" noThreeD="1"/>
</file>

<file path=xl/ctrlProps/ctrlProp94.xml><?xml version="1.0" encoding="utf-8"?>
<formControlPr xmlns="http://schemas.microsoft.com/office/spreadsheetml/2009/9/main" objectType="CheckBox" fmlaLink="Formulas!$F$96" lockText="1" noThreeD="1"/>
</file>

<file path=xl/ctrlProps/ctrlProp95.xml><?xml version="1.0" encoding="utf-8"?>
<formControlPr xmlns="http://schemas.microsoft.com/office/spreadsheetml/2009/9/main" objectType="CheckBox" fmlaLink="Formulas!$G$96" lockText="1" noThreeD="1"/>
</file>

<file path=xl/ctrlProps/ctrlProp96.xml><?xml version="1.0" encoding="utf-8"?>
<formControlPr xmlns="http://schemas.microsoft.com/office/spreadsheetml/2009/9/main" objectType="CheckBox" fmlaLink="Formulas!$F$54" lockText="1" noThreeD="1"/>
</file>

<file path=xl/ctrlProps/ctrlProp97.xml><?xml version="1.0" encoding="utf-8"?>
<formControlPr xmlns="http://schemas.microsoft.com/office/spreadsheetml/2009/9/main" objectType="CheckBox" fmlaLink="Formulas!$G$54" lockText="1" noThreeD="1"/>
</file>

<file path=xl/ctrlProps/ctrlProp98.xml><?xml version="1.0" encoding="utf-8"?>
<formControlPr xmlns="http://schemas.microsoft.com/office/spreadsheetml/2009/9/main" objectType="CheckBox" fmlaLink="Formulas!$F$80" lockText="1" noThreeD="1"/>
</file>

<file path=xl/ctrlProps/ctrlProp99.xml><?xml version="1.0" encoding="utf-8"?>
<formControlPr xmlns="http://schemas.microsoft.com/office/spreadsheetml/2009/9/main" objectType="CheckBox" fmlaLink="Formulas!$G$80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9525</xdr:rowOff>
    </xdr:from>
    <xdr:to>
      <xdr:col>32</xdr:col>
      <xdr:colOff>190500</xdr:colOff>
      <xdr:row>25</xdr:row>
      <xdr:rowOff>0</xdr:rowOff>
    </xdr:to>
    <xdr:sp macro="" textlink="">
      <xdr:nvSpPr>
        <xdr:cNvPr id="1246" name="Text Box 7577"/>
        <xdr:cNvSpPr txBox="1">
          <a:spLocks noChangeArrowheads="1"/>
        </xdr:cNvSpPr>
      </xdr:nvSpPr>
      <xdr:spPr bwMode="auto">
        <a:xfrm>
          <a:off x="0" y="6257925"/>
          <a:ext cx="6629400" cy="219075"/>
        </a:xfrm>
        <a:prstGeom prst="rect">
          <a:avLst/>
        </a:prstGeom>
        <a:solidFill>
          <a:srgbClr val="CCEC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Formats</a:t>
          </a:r>
        </a:p>
      </xdr:txBody>
    </xdr:sp>
    <xdr:clientData/>
  </xdr:twoCellAnchor>
  <xdr:twoCellAnchor editAs="oneCell">
    <xdr:from>
      <xdr:col>0</xdr:col>
      <xdr:colOff>9525</xdr:colOff>
      <xdr:row>19</xdr:row>
      <xdr:rowOff>9525</xdr:rowOff>
    </xdr:from>
    <xdr:to>
      <xdr:col>33</xdr:col>
      <xdr:colOff>0</xdr:colOff>
      <xdr:row>20</xdr:row>
      <xdr:rowOff>0</xdr:rowOff>
    </xdr:to>
    <xdr:sp macro="" textlink="">
      <xdr:nvSpPr>
        <xdr:cNvPr id="1247" name="Text Box 7577"/>
        <xdr:cNvSpPr txBox="1">
          <a:spLocks noChangeArrowheads="1"/>
        </xdr:cNvSpPr>
      </xdr:nvSpPr>
      <xdr:spPr bwMode="auto">
        <a:xfrm>
          <a:off x="9525" y="5305425"/>
          <a:ext cx="6629400" cy="219075"/>
        </a:xfrm>
        <a:prstGeom prst="rect">
          <a:avLst/>
        </a:prstGeom>
        <a:solidFill>
          <a:srgbClr val="CCEC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Collection Areas</a:t>
          </a:r>
        </a:p>
      </xdr:txBody>
    </xdr:sp>
    <xdr:clientData/>
  </xdr:twoCellAnchor>
  <xdr:twoCellAnchor editAs="oneCell">
    <xdr:from>
      <xdr:col>0</xdr:col>
      <xdr:colOff>9525</xdr:colOff>
      <xdr:row>12</xdr:row>
      <xdr:rowOff>9525</xdr:rowOff>
    </xdr:from>
    <xdr:to>
      <xdr:col>33</xdr:col>
      <xdr:colOff>0</xdr:colOff>
      <xdr:row>13</xdr:row>
      <xdr:rowOff>0</xdr:rowOff>
    </xdr:to>
    <xdr:sp macro="" textlink="">
      <xdr:nvSpPr>
        <xdr:cNvPr id="1248" name="Text Box 7577"/>
        <xdr:cNvSpPr txBox="1">
          <a:spLocks noChangeArrowheads="1"/>
        </xdr:cNvSpPr>
      </xdr:nvSpPr>
      <xdr:spPr bwMode="auto">
        <a:xfrm>
          <a:off x="9525" y="2362200"/>
          <a:ext cx="6629400" cy="219075"/>
        </a:xfrm>
        <a:prstGeom prst="rect">
          <a:avLst/>
        </a:prstGeom>
        <a:solidFill>
          <a:srgbClr val="CCEC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Age Range</a:t>
          </a:r>
        </a:p>
      </xdr:txBody>
    </xdr:sp>
    <xdr:clientData/>
  </xdr:twoCellAnchor>
  <xdr:twoCellAnchor editAs="oneCell">
    <xdr:from>
      <xdr:col>0</xdr:col>
      <xdr:colOff>9525</xdr:colOff>
      <xdr:row>31</xdr:row>
      <xdr:rowOff>9525</xdr:rowOff>
    </xdr:from>
    <xdr:to>
      <xdr:col>33</xdr:col>
      <xdr:colOff>0</xdr:colOff>
      <xdr:row>32</xdr:row>
      <xdr:rowOff>0</xdr:rowOff>
    </xdr:to>
    <xdr:sp macro="" textlink="">
      <xdr:nvSpPr>
        <xdr:cNvPr id="1249" name="Text Box 7577"/>
        <xdr:cNvSpPr txBox="1">
          <a:spLocks noChangeArrowheads="1"/>
        </xdr:cNvSpPr>
      </xdr:nvSpPr>
      <xdr:spPr bwMode="auto">
        <a:xfrm>
          <a:off x="9525" y="8039100"/>
          <a:ext cx="6629400" cy="219075"/>
        </a:xfrm>
        <a:prstGeom prst="rect">
          <a:avLst/>
        </a:prstGeom>
        <a:solidFill>
          <a:srgbClr val="CCEC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Descriptors</a:t>
          </a:r>
        </a:p>
      </xdr:txBody>
    </xdr:sp>
    <xdr:clientData/>
  </xdr:twoCellAnchor>
  <xdr:twoCellAnchor editAs="oneCell">
    <xdr:from>
      <xdr:col>0</xdr:col>
      <xdr:colOff>9525</xdr:colOff>
      <xdr:row>53</xdr:row>
      <xdr:rowOff>9525</xdr:rowOff>
    </xdr:from>
    <xdr:to>
      <xdr:col>33</xdr:col>
      <xdr:colOff>0</xdr:colOff>
      <xdr:row>54</xdr:row>
      <xdr:rowOff>0</xdr:rowOff>
    </xdr:to>
    <xdr:sp macro="" textlink="">
      <xdr:nvSpPr>
        <xdr:cNvPr id="1250" name="Text Box 7577"/>
        <xdr:cNvSpPr txBox="1">
          <a:spLocks noChangeArrowheads="1"/>
        </xdr:cNvSpPr>
      </xdr:nvSpPr>
      <xdr:spPr bwMode="auto">
        <a:xfrm>
          <a:off x="9525" y="12439650"/>
          <a:ext cx="6629400" cy="219075"/>
        </a:xfrm>
        <a:prstGeom prst="rect">
          <a:avLst/>
        </a:prstGeom>
        <a:solidFill>
          <a:srgbClr val="CCEC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Languages</a:t>
          </a:r>
        </a:p>
      </xdr:txBody>
    </xdr:sp>
    <xdr:clientData/>
  </xdr:twoCellAnchor>
  <xdr:twoCellAnchor editAs="oneCell">
    <xdr:from>
      <xdr:col>0</xdr:col>
      <xdr:colOff>9525</xdr:colOff>
      <xdr:row>59</xdr:row>
      <xdr:rowOff>9525</xdr:rowOff>
    </xdr:from>
    <xdr:to>
      <xdr:col>33</xdr:col>
      <xdr:colOff>0</xdr:colOff>
      <xdr:row>60</xdr:row>
      <xdr:rowOff>0</xdr:rowOff>
    </xdr:to>
    <xdr:sp macro="" textlink="">
      <xdr:nvSpPr>
        <xdr:cNvPr id="1251" name="Text Box 7577"/>
        <xdr:cNvSpPr txBox="1">
          <a:spLocks noChangeArrowheads="1"/>
        </xdr:cNvSpPr>
      </xdr:nvSpPr>
      <xdr:spPr bwMode="auto">
        <a:xfrm>
          <a:off x="9525" y="13573125"/>
          <a:ext cx="6629400" cy="219075"/>
        </a:xfrm>
        <a:prstGeom prst="rect">
          <a:avLst/>
        </a:prstGeom>
        <a:solidFill>
          <a:srgbClr val="CCEC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Maximum Price</a:t>
          </a:r>
        </a:p>
      </xdr:txBody>
    </xdr:sp>
    <xdr:clientData/>
  </xdr:twoCellAnchor>
  <xdr:twoCellAnchor editAs="oneCell">
    <xdr:from>
      <xdr:col>0</xdr:col>
      <xdr:colOff>9525</xdr:colOff>
      <xdr:row>62</xdr:row>
      <xdr:rowOff>9525</xdr:rowOff>
    </xdr:from>
    <xdr:to>
      <xdr:col>33</xdr:col>
      <xdr:colOff>0</xdr:colOff>
      <xdr:row>63</xdr:row>
      <xdr:rowOff>0</xdr:rowOff>
    </xdr:to>
    <xdr:sp macro="" textlink="">
      <xdr:nvSpPr>
        <xdr:cNvPr id="1252" name="Text Box 7577"/>
        <xdr:cNvSpPr txBox="1">
          <a:spLocks noChangeArrowheads="1"/>
        </xdr:cNvSpPr>
      </xdr:nvSpPr>
      <xdr:spPr bwMode="auto">
        <a:xfrm>
          <a:off x="9525" y="14163675"/>
          <a:ext cx="6629400" cy="219075"/>
        </a:xfrm>
        <a:prstGeom prst="rect">
          <a:avLst/>
        </a:prstGeom>
        <a:solidFill>
          <a:srgbClr val="CCEC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Ordering</a:t>
          </a:r>
        </a:p>
      </xdr:txBody>
    </xdr:sp>
    <xdr:clientData/>
  </xdr:twoCellAnchor>
  <xdr:twoCellAnchor editAs="oneCell">
    <xdr:from>
      <xdr:col>0</xdr:col>
      <xdr:colOff>9525</xdr:colOff>
      <xdr:row>76</xdr:row>
      <xdr:rowOff>9525</xdr:rowOff>
    </xdr:from>
    <xdr:to>
      <xdr:col>33</xdr:col>
      <xdr:colOff>0</xdr:colOff>
      <xdr:row>77</xdr:row>
      <xdr:rowOff>0</xdr:rowOff>
    </xdr:to>
    <xdr:sp macro="" textlink="">
      <xdr:nvSpPr>
        <xdr:cNvPr id="1253" name="Text Box 7577"/>
        <xdr:cNvSpPr txBox="1">
          <a:spLocks noChangeArrowheads="1"/>
        </xdr:cNvSpPr>
      </xdr:nvSpPr>
      <xdr:spPr bwMode="auto">
        <a:xfrm>
          <a:off x="9525" y="17306925"/>
          <a:ext cx="6629400" cy="219075"/>
        </a:xfrm>
        <a:prstGeom prst="rect">
          <a:avLst/>
        </a:prstGeom>
        <a:solidFill>
          <a:srgbClr val="CCEC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Standard Reporting</a:t>
          </a:r>
        </a:p>
      </xdr:txBody>
    </xdr:sp>
    <xdr:clientData/>
  </xdr:twoCellAnchor>
  <xdr:twoCellAnchor editAs="oneCell">
    <xdr:from>
      <xdr:col>0</xdr:col>
      <xdr:colOff>9525</xdr:colOff>
      <xdr:row>84</xdr:row>
      <xdr:rowOff>9525</xdr:rowOff>
    </xdr:from>
    <xdr:to>
      <xdr:col>33</xdr:col>
      <xdr:colOff>0</xdr:colOff>
      <xdr:row>85</xdr:row>
      <xdr:rowOff>0</xdr:rowOff>
    </xdr:to>
    <xdr:sp macro="" textlink="">
      <xdr:nvSpPr>
        <xdr:cNvPr id="1254" name="Text Box 7577"/>
        <xdr:cNvSpPr txBox="1">
          <a:spLocks noChangeArrowheads="1"/>
        </xdr:cNvSpPr>
      </xdr:nvSpPr>
      <xdr:spPr bwMode="auto">
        <a:xfrm>
          <a:off x="9525" y="19183350"/>
          <a:ext cx="6629400" cy="219075"/>
        </a:xfrm>
        <a:prstGeom prst="rect">
          <a:avLst/>
        </a:prstGeom>
        <a:solidFill>
          <a:srgbClr val="CCEC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Authorization</a:t>
          </a:r>
        </a:p>
      </xdr:txBody>
    </xdr:sp>
    <xdr:clientData/>
  </xdr:twoCellAnchor>
  <xdr:twoCellAnchor editAs="oneCell">
    <xdr:from>
      <xdr:col>0</xdr:col>
      <xdr:colOff>7620</xdr:colOff>
      <xdr:row>2</xdr:row>
      <xdr:rowOff>15240</xdr:rowOff>
    </xdr:from>
    <xdr:to>
      <xdr:col>33</xdr:col>
      <xdr:colOff>0</xdr:colOff>
      <xdr:row>3</xdr:row>
      <xdr:rowOff>0</xdr:rowOff>
    </xdr:to>
    <xdr:sp macro="" textlink="">
      <xdr:nvSpPr>
        <xdr:cNvPr id="8446" name="Text Box 7577"/>
        <xdr:cNvSpPr txBox="1">
          <a:spLocks noChangeArrowheads="1"/>
        </xdr:cNvSpPr>
      </xdr:nvSpPr>
      <xdr:spPr bwMode="auto">
        <a:xfrm>
          <a:off x="7620" y="609600"/>
          <a:ext cx="6568440" cy="182880"/>
        </a:xfrm>
        <a:prstGeom prst="rect">
          <a:avLst/>
        </a:prstGeom>
        <a:solidFill>
          <a:srgbClr val="00517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13</xdr:row>
          <xdr:rowOff>160020</xdr:rowOff>
        </xdr:from>
        <xdr:to>
          <xdr:col>9</xdr:col>
          <xdr:colOff>182880</xdr:colOff>
          <xdr:row>14</xdr:row>
          <xdr:rowOff>198120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2-5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16</xdr:row>
          <xdr:rowOff>0</xdr:rowOff>
        </xdr:from>
        <xdr:to>
          <xdr:col>13</xdr:col>
          <xdr:colOff>121920</xdr:colOff>
          <xdr:row>17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12-19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13</xdr:row>
          <xdr:rowOff>160020</xdr:rowOff>
        </xdr:from>
        <xdr:to>
          <xdr:col>13</xdr:col>
          <xdr:colOff>30480</xdr:colOff>
          <xdr:row>14</xdr:row>
          <xdr:rowOff>198120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3-6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16</xdr:row>
          <xdr:rowOff>0</xdr:rowOff>
        </xdr:from>
        <xdr:to>
          <xdr:col>17</xdr:col>
          <xdr:colOff>68580</xdr:colOff>
          <xdr:row>17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14-19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14</xdr:row>
          <xdr:rowOff>190500</xdr:rowOff>
        </xdr:from>
        <xdr:to>
          <xdr:col>13</xdr:col>
          <xdr:colOff>15240</xdr:colOff>
          <xdr:row>15</xdr:row>
          <xdr:rowOff>198120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5-8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17</xdr:row>
          <xdr:rowOff>0</xdr:rowOff>
        </xdr:from>
        <xdr:to>
          <xdr:col>10</xdr:col>
          <xdr:colOff>7620</xdr:colOff>
          <xdr:row>18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16-19*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14</xdr:row>
          <xdr:rowOff>190500</xdr:rowOff>
        </xdr:from>
        <xdr:to>
          <xdr:col>9</xdr:col>
          <xdr:colOff>129540</xdr:colOff>
          <xdr:row>15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7-10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17</xdr:row>
          <xdr:rowOff>0</xdr:rowOff>
        </xdr:from>
        <xdr:to>
          <xdr:col>13</xdr:col>
          <xdr:colOff>45720</xdr:colOff>
          <xdr:row>18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Adult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16</xdr:row>
          <xdr:rowOff>0</xdr:rowOff>
        </xdr:from>
        <xdr:to>
          <xdr:col>9</xdr:col>
          <xdr:colOff>190500</xdr:colOff>
          <xdr:row>17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10-14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198120</xdr:rowOff>
        </xdr:from>
        <xdr:to>
          <xdr:col>4</xdr:col>
          <xdr:colOff>114300</xdr:colOff>
          <xdr:row>18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ADULT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21</xdr:row>
          <xdr:rowOff>160020</xdr:rowOff>
        </xdr:from>
        <xdr:to>
          <xdr:col>11</xdr:col>
          <xdr:colOff>30480</xdr:colOff>
          <xdr:row>23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titles regardless of classification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36</xdr:row>
          <xdr:rowOff>160020</xdr:rowOff>
        </xdr:from>
        <xdr:to>
          <xdr:col>4</xdr:col>
          <xdr:colOff>160020</xdr:colOff>
          <xdr:row>37</xdr:row>
          <xdr:rowOff>167640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Abridged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36</xdr:row>
          <xdr:rowOff>152400</xdr:rowOff>
        </xdr:from>
        <xdr:to>
          <xdr:col>1</xdr:col>
          <xdr:colOff>182880</xdr:colOff>
          <xdr:row>37</xdr:row>
          <xdr:rowOff>160020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37</xdr:row>
          <xdr:rowOff>160020</xdr:rowOff>
        </xdr:from>
        <xdr:to>
          <xdr:col>4</xdr:col>
          <xdr:colOff>182880</xdr:colOff>
          <xdr:row>38</xdr:row>
          <xdr:rowOff>167640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Adapted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37</xdr:row>
          <xdr:rowOff>160020</xdr:rowOff>
        </xdr:from>
        <xdr:to>
          <xdr:col>1</xdr:col>
          <xdr:colOff>182880</xdr:colOff>
          <xdr:row>38</xdr:row>
          <xdr:rowOff>167640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39</xdr:row>
          <xdr:rowOff>160020</xdr:rowOff>
        </xdr:from>
        <xdr:to>
          <xdr:col>5</xdr:col>
          <xdr:colOff>45720</xdr:colOff>
          <xdr:row>40</xdr:row>
          <xdr:rowOff>167640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Big Book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39</xdr:row>
          <xdr:rowOff>160020</xdr:rowOff>
        </xdr:from>
        <xdr:to>
          <xdr:col>1</xdr:col>
          <xdr:colOff>182880</xdr:colOff>
          <xdr:row>40</xdr:row>
          <xdr:rowOff>167640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40</xdr:row>
          <xdr:rowOff>160020</xdr:rowOff>
        </xdr:from>
        <xdr:to>
          <xdr:col>4</xdr:col>
          <xdr:colOff>182880</xdr:colOff>
          <xdr:row>41</xdr:row>
          <xdr:rowOff>167640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Bilingual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167640</xdr:rowOff>
        </xdr:from>
        <xdr:to>
          <xdr:col>2</xdr:col>
          <xdr:colOff>7620</xdr:colOff>
          <xdr:row>41</xdr:row>
          <xdr:rowOff>167640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41</xdr:row>
          <xdr:rowOff>160020</xdr:rowOff>
        </xdr:from>
        <xdr:to>
          <xdr:col>5</xdr:col>
          <xdr:colOff>114300</xdr:colOff>
          <xdr:row>42</xdr:row>
          <xdr:rowOff>167640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Board Book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160020</xdr:rowOff>
        </xdr:from>
        <xdr:to>
          <xdr:col>1</xdr:col>
          <xdr:colOff>182880</xdr:colOff>
          <xdr:row>42</xdr:row>
          <xdr:rowOff>167640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35</xdr:row>
          <xdr:rowOff>137160</xdr:rowOff>
        </xdr:from>
        <xdr:to>
          <xdr:col>11</xdr:col>
          <xdr:colOff>45720</xdr:colOff>
          <xdr:row>36</xdr:row>
          <xdr:rowOff>167640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Book/CD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35</xdr:row>
          <xdr:rowOff>144780</xdr:rowOff>
        </xdr:from>
        <xdr:to>
          <xdr:col>8</xdr:col>
          <xdr:colOff>91440</xdr:colOff>
          <xdr:row>36</xdr:row>
          <xdr:rowOff>167640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42</xdr:row>
          <xdr:rowOff>160020</xdr:rowOff>
        </xdr:from>
        <xdr:to>
          <xdr:col>5</xdr:col>
          <xdr:colOff>7620</xdr:colOff>
          <xdr:row>43</xdr:row>
          <xdr:rowOff>167640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Book plus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167640</xdr:rowOff>
        </xdr:from>
        <xdr:to>
          <xdr:col>2</xdr:col>
          <xdr:colOff>7620</xdr:colOff>
          <xdr:row>43</xdr:row>
          <xdr:rowOff>167640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36</xdr:row>
          <xdr:rowOff>160020</xdr:rowOff>
        </xdr:from>
        <xdr:to>
          <xdr:col>11</xdr:col>
          <xdr:colOff>182880</xdr:colOff>
          <xdr:row>37</xdr:row>
          <xdr:rowOff>167640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Book/Softw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36</xdr:row>
          <xdr:rowOff>167640</xdr:rowOff>
        </xdr:from>
        <xdr:to>
          <xdr:col>8</xdr:col>
          <xdr:colOff>91440</xdr:colOff>
          <xdr:row>37</xdr:row>
          <xdr:rowOff>167640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37</xdr:row>
          <xdr:rowOff>160020</xdr:rowOff>
        </xdr:from>
        <xdr:to>
          <xdr:col>11</xdr:col>
          <xdr:colOff>0</xdr:colOff>
          <xdr:row>38</xdr:row>
          <xdr:rowOff>167640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Boxed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37</xdr:row>
          <xdr:rowOff>167640</xdr:rowOff>
        </xdr:from>
        <xdr:to>
          <xdr:col>8</xdr:col>
          <xdr:colOff>91440</xdr:colOff>
          <xdr:row>38</xdr:row>
          <xdr:rowOff>167640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40</xdr:row>
          <xdr:rowOff>160020</xdr:rowOff>
        </xdr:from>
        <xdr:to>
          <xdr:col>11</xdr:col>
          <xdr:colOff>144780</xdr:colOff>
          <xdr:row>41</xdr:row>
          <xdr:rowOff>167640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Combined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40</xdr:row>
          <xdr:rowOff>167640</xdr:rowOff>
        </xdr:from>
        <xdr:to>
          <xdr:col>8</xdr:col>
          <xdr:colOff>91440</xdr:colOff>
          <xdr:row>41</xdr:row>
          <xdr:rowOff>167640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41</xdr:row>
          <xdr:rowOff>160020</xdr:rowOff>
        </xdr:from>
        <xdr:to>
          <xdr:col>18</xdr:col>
          <xdr:colOff>129540</xdr:colOff>
          <xdr:row>42</xdr:row>
          <xdr:rowOff>167640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Ltd. ed.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41</xdr:row>
          <xdr:rowOff>167640</xdr:rowOff>
        </xdr:from>
        <xdr:to>
          <xdr:col>15</xdr:col>
          <xdr:colOff>68580</xdr:colOff>
          <xdr:row>42</xdr:row>
          <xdr:rowOff>167640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40</xdr:row>
          <xdr:rowOff>160020</xdr:rowOff>
        </xdr:from>
        <xdr:to>
          <xdr:col>18</xdr:col>
          <xdr:colOff>167640</xdr:colOff>
          <xdr:row>41</xdr:row>
          <xdr:rowOff>167640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Large type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40</xdr:row>
          <xdr:rowOff>167640</xdr:rowOff>
        </xdr:from>
        <xdr:to>
          <xdr:col>15</xdr:col>
          <xdr:colOff>68580</xdr:colOff>
          <xdr:row>41</xdr:row>
          <xdr:rowOff>167640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42</xdr:row>
          <xdr:rowOff>160020</xdr:rowOff>
        </xdr:from>
        <xdr:to>
          <xdr:col>18</xdr:col>
          <xdr:colOff>7620</xdr:colOff>
          <xdr:row>43</xdr:row>
          <xdr:rowOff>167640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Novelty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42</xdr:row>
          <xdr:rowOff>167640</xdr:rowOff>
        </xdr:from>
        <xdr:to>
          <xdr:col>15</xdr:col>
          <xdr:colOff>68580</xdr:colOff>
          <xdr:row>43</xdr:row>
          <xdr:rowOff>167640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36</xdr:row>
          <xdr:rowOff>160020</xdr:rowOff>
        </xdr:from>
        <xdr:to>
          <xdr:col>25</xdr:col>
          <xdr:colOff>68580</xdr:colOff>
          <xdr:row>37</xdr:row>
          <xdr:rowOff>167640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Pop-Up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160020</xdr:colOff>
          <xdr:row>36</xdr:row>
          <xdr:rowOff>167640</xdr:rowOff>
        </xdr:from>
        <xdr:to>
          <xdr:col>22</xdr:col>
          <xdr:colOff>91440</xdr:colOff>
          <xdr:row>37</xdr:row>
          <xdr:rowOff>167640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39</xdr:row>
          <xdr:rowOff>160020</xdr:rowOff>
        </xdr:from>
        <xdr:to>
          <xdr:col>25</xdr:col>
          <xdr:colOff>121920</xdr:colOff>
          <xdr:row>40</xdr:row>
          <xdr:rowOff>167640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Reprint**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160020</xdr:colOff>
          <xdr:row>39</xdr:row>
          <xdr:rowOff>167640</xdr:rowOff>
        </xdr:from>
        <xdr:to>
          <xdr:col>22</xdr:col>
          <xdr:colOff>91440</xdr:colOff>
          <xdr:row>40</xdr:row>
          <xdr:rowOff>167640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40</xdr:row>
          <xdr:rowOff>160020</xdr:rowOff>
        </xdr:from>
        <xdr:to>
          <xdr:col>25</xdr:col>
          <xdr:colOff>7620</xdr:colOff>
          <xdr:row>41</xdr:row>
          <xdr:rowOff>167640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Serial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160020</xdr:colOff>
          <xdr:row>40</xdr:row>
          <xdr:rowOff>167640</xdr:rowOff>
        </xdr:from>
        <xdr:to>
          <xdr:col>22</xdr:col>
          <xdr:colOff>91440</xdr:colOff>
          <xdr:row>41</xdr:row>
          <xdr:rowOff>167640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41</xdr:row>
          <xdr:rowOff>160020</xdr:rowOff>
        </xdr:from>
        <xdr:to>
          <xdr:col>26</xdr:col>
          <xdr:colOff>53340</xdr:colOff>
          <xdr:row>42</xdr:row>
          <xdr:rowOff>167640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Short Stories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160020</xdr:colOff>
          <xdr:row>41</xdr:row>
          <xdr:rowOff>167640</xdr:rowOff>
        </xdr:from>
        <xdr:to>
          <xdr:col>22</xdr:col>
          <xdr:colOff>91440</xdr:colOff>
          <xdr:row>42</xdr:row>
          <xdr:rowOff>167640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35</xdr:row>
          <xdr:rowOff>137160</xdr:rowOff>
        </xdr:from>
        <xdr:to>
          <xdr:col>30</xdr:col>
          <xdr:colOff>129540</xdr:colOff>
          <xdr:row>36</xdr:row>
          <xdr:rowOff>167640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Spiral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35</xdr:row>
          <xdr:rowOff>144780</xdr:rowOff>
        </xdr:from>
        <xdr:to>
          <xdr:col>28</xdr:col>
          <xdr:colOff>160020</xdr:colOff>
          <xdr:row>36</xdr:row>
          <xdr:rowOff>167640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39</xdr:row>
          <xdr:rowOff>160020</xdr:rowOff>
        </xdr:from>
        <xdr:to>
          <xdr:col>32</xdr:col>
          <xdr:colOff>76200</xdr:colOff>
          <xdr:row>40</xdr:row>
          <xdr:rowOff>167640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Unabridged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39</xdr:row>
          <xdr:rowOff>167640</xdr:rowOff>
        </xdr:from>
        <xdr:to>
          <xdr:col>28</xdr:col>
          <xdr:colOff>160020</xdr:colOff>
          <xdr:row>40</xdr:row>
          <xdr:rowOff>167640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69</xdr:row>
          <xdr:rowOff>0</xdr:rowOff>
        </xdr:from>
        <xdr:to>
          <xdr:col>19</xdr:col>
          <xdr:colOff>121920</xdr:colOff>
          <xdr:row>70</xdr:row>
          <xdr:rowOff>30480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Brodart should automatically place my FASTips orders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69</xdr:row>
          <xdr:rowOff>160020</xdr:rowOff>
        </xdr:from>
        <xdr:to>
          <xdr:col>21</xdr:col>
          <xdr:colOff>68580</xdr:colOff>
          <xdr:row>71</xdr:row>
          <xdr:rowOff>15240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contact me to discuss other options (e.g. library initiated EDI ordering)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14</xdr:row>
          <xdr:rowOff>190500</xdr:rowOff>
        </xdr:from>
        <xdr:to>
          <xdr:col>16</xdr:col>
          <xdr:colOff>190500</xdr:colOff>
          <xdr:row>15</xdr:row>
          <xdr:rowOff>198120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8-12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36</xdr:row>
          <xdr:rowOff>160020</xdr:rowOff>
        </xdr:from>
        <xdr:to>
          <xdr:col>31</xdr:col>
          <xdr:colOff>68580</xdr:colOff>
          <xdr:row>37</xdr:row>
          <xdr:rowOff>167640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 MM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36</xdr:row>
          <xdr:rowOff>167640</xdr:rowOff>
        </xdr:from>
        <xdr:to>
          <xdr:col>28</xdr:col>
          <xdr:colOff>160020</xdr:colOff>
          <xdr:row>37</xdr:row>
          <xdr:rowOff>167640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20</xdr:row>
          <xdr:rowOff>167640</xdr:rowOff>
        </xdr:from>
        <xdr:to>
          <xdr:col>7</xdr:col>
          <xdr:colOff>106680</xdr:colOff>
          <xdr:row>22</xdr:row>
          <xdr:rowOff>30480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Fiction only titles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13</xdr:row>
          <xdr:rowOff>160020</xdr:rowOff>
        </xdr:from>
        <xdr:to>
          <xdr:col>16</xdr:col>
          <xdr:colOff>106680</xdr:colOff>
          <xdr:row>14</xdr:row>
          <xdr:rowOff>198120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3-8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47</xdr:row>
          <xdr:rowOff>0</xdr:rowOff>
        </xdr:from>
        <xdr:to>
          <xdr:col>7</xdr:col>
          <xdr:colOff>45720</xdr:colOff>
          <xdr:row>48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Movie Tie-in editions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48</xdr:row>
          <xdr:rowOff>0</xdr:rowOff>
        </xdr:from>
        <xdr:to>
          <xdr:col>7</xdr:col>
          <xdr:colOff>76200</xdr:colOff>
          <xdr:row>49</xdr:row>
          <xdr:rowOff>38100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Anniversary editions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49</xdr:row>
          <xdr:rowOff>0</xdr:rowOff>
        </xdr:from>
        <xdr:to>
          <xdr:col>8</xdr:col>
          <xdr:colOff>129540</xdr:colOff>
          <xdr:row>50</xdr:row>
          <xdr:rowOff>38100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Revised or Updated editions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50</xdr:row>
          <xdr:rowOff>0</xdr:rowOff>
        </xdr:from>
        <xdr:to>
          <xdr:col>7</xdr:col>
          <xdr:colOff>121920</xdr:colOff>
          <xdr:row>51</xdr:row>
          <xdr:rowOff>38100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Illustrated editions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51</xdr:row>
          <xdr:rowOff>0</xdr:rowOff>
        </xdr:from>
        <xdr:to>
          <xdr:col>7</xdr:col>
          <xdr:colOff>45720</xdr:colOff>
          <xdr:row>52</xdr:row>
          <xdr:rowOff>38100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Expanded editions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54</xdr:row>
          <xdr:rowOff>160020</xdr:rowOff>
        </xdr:from>
        <xdr:to>
          <xdr:col>5</xdr:col>
          <xdr:colOff>0</xdr:colOff>
          <xdr:row>56</xdr:row>
          <xdr:rowOff>15240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55</xdr:row>
          <xdr:rowOff>160020</xdr:rowOff>
        </xdr:from>
        <xdr:to>
          <xdr:col>5</xdr:col>
          <xdr:colOff>0</xdr:colOff>
          <xdr:row>57</xdr:row>
          <xdr:rowOff>15240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Spanish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56</xdr:row>
          <xdr:rowOff>160020</xdr:rowOff>
        </xdr:from>
        <xdr:to>
          <xdr:col>8</xdr:col>
          <xdr:colOff>53340</xdr:colOff>
          <xdr:row>58</xdr:row>
          <xdr:rowOff>15240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Both - English and Spanish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72</xdr:row>
          <xdr:rowOff>144780</xdr:rowOff>
        </xdr:from>
        <xdr:to>
          <xdr:col>4</xdr:col>
          <xdr:colOff>76200</xdr:colOff>
          <xdr:row>74</xdr:row>
          <xdr:rowOff>7620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73</xdr:row>
          <xdr:rowOff>160020</xdr:rowOff>
        </xdr:from>
        <xdr:to>
          <xdr:col>5</xdr:col>
          <xdr:colOff>7620</xdr:colOff>
          <xdr:row>75</xdr:row>
          <xdr:rowOff>22860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38</xdr:row>
          <xdr:rowOff>160020</xdr:rowOff>
        </xdr:from>
        <xdr:to>
          <xdr:col>1</xdr:col>
          <xdr:colOff>182880</xdr:colOff>
          <xdr:row>39</xdr:row>
          <xdr:rowOff>167640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38</xdr:row>
          <xdr:rowOff>160020</xdr:rowOff>
        </xdr:from>
        <xdr:to>
          <xdr:col>5</xdr:col>
          <xdr:colOff>83820</xdr:colOff>
          <xdr:row>39</xdr:row>
          <xdr:rowOff>167640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Atlas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39</xdr:row>
          <xdr:rowOff>160020</xdr:rowOff>
        </xdr:from>
        <xdr:to>
          <xdr:col>8</xdr:col>
          <xdr:colOff>68580</xdr:colOff>
          <xdr:row>40</xdr:row>
          <xdr:rowOff>167640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39</xdr:row>
          <xdr:rowOff>182880</xdr:rowOff>
        </xdr:from>
        <xdr:to>
          <xdr:col>12</xdr:col>
          <xdr:colOff>190500</xdr:colOff>
          <xdr:row>40</xdr:row>
          <xdr:rowOff>160020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Chapter Books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38</xdr:row>
          <xdr:rowOff>160020</xdr:rowOff>
        </xdr:from>
        <xdr:to>
          <xdr:col>8</xdr:col>
          <xdr:colOff>68580</xdr:colOff>
          <xdr:row>39</xdr:row>
          <xdr:rowOff>167640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38</xdr:row>
          <xdr:rowOff>160020</xdr:rowOff>
        </xdr:from>
        <xdr:to>
          <xdr:col>10</xdr:col>
          <xdr:colOff>167640</xdr:colOff>
          <xdr:row>39</xdr:row>
          <xdr:rowOff>167640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Braille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41</xdr:row>
          <xdr:rowOff>160020</xdr:rowOff>
        </xdr:from>
        <xdr:to>
          <xdr:col>8</xdr:col>
          <xdr:colOff>68580</xdr:colOff>
          <xdr:row>42</xdr:row>
          <xdr:rowOff>167640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41</xdr:row>
          <xdr:rowOff>160020</xdr:rowOff>
        </xdr:from>
        <xdr:to>
          <xdr:col>11</xdr:col>
          <xdr:colOff>114300</xdr:colOff>
          <xdr:row>42</xdr:row>
          <xdr:rowOff>167640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Dictionary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42</xdr:row>
          <xdr:rowOff>160020</xdr:rowOff>
        </xdr:from>
        <xdr:to>
          <xdr:col>8</xdr:col>
          <xdr:colOff>68580</xdr:colOff>
          <xdr:row>43</xdr:row>
          <xdr:rowOff>167640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42</xdr:row>
          <xdr:rowOff>160020</xdr:rowOff>
        </xdr:from>
        <xdr:to>
          <xdr:col>12</xdr:col>
          <xdr:colOff>0</xdr:colOff>
          <xdr:row>43</xdr:row>
          <xdr:rowOff>167640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Easy Reader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35</xdr:row>
          <xdr:rowOff>137160</xdr:rowOff>
        </xdr:from>
        <xdr:to>
          <xdr:col>15</xdr:col>
          <xdr:colOff>38100</xdr:colOff>
          <xdr:row>36</xdr:row>
          <xdr:rowOff>167640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35</xdr:row>
          <xdr:rowOff>137160</xdr:rowOff>
        </xdr:from>
        <xdr:to>
          <xdr:col>19</xdr:col>
          <xdr:colOff>30480</xdr:colOff>
          <xdr:row>36</xdr:row>
          <xdr:rowOff>167640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Encyclopedia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38</xdr:row>
          <xdr:rowOff>160020</xdr:rowOff>
        </xdr:from>
        <xdr:to>
          <xdr:col>15</xdr:col>
          <xdr:colOff>38100</xdr:colOff>
          <xdr:row>39</xdr:row>
          <xdr:rowOff>167640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38</xdr:row>
          <xdr:rowOff>160020</xdr:rowOff>
        </xdr:from>
        <xdr:to>
          <xdr:col>18</xdr:col>
          <xdr:colOff>83820</xdr:colOff>
          <xdr:row>39</xdr:row>
          <xdr:rowOff>167640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High/Low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39</xdr:row>
          <xdr:rowOff>160020</xdr:rowOff>
        </xdr:from>
        <xdr:to>
          <xdr:col>15</xdr:col>
          <xdr:colOff>38100</xdr:colOff>
          <xdr:row>40</xdr:row>
          <xdr:rowOff>167640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39</xdr:row>
          <xdr:rowOff>160020</xdr:rowOff>
        </xdr:from>
        <xdr:to>
          <xdr:col>17</xdr:col>
          <xdr:colOff>182880</xdr:colOff>
          <xdr:row>40</xdr:row>
          <xdr:rowOff>167640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Kit*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160020</xdr:colOff>
          <xdr:row>35</xdr:row>
          <xdr:rowOff>137160</xdr:rowOff>
        </xdr:from>
        <xdr:to>
          <xdr:col>22</xdr:col>
          <xdr:colOff>68580</xdr:colOff>
          <xdr:row>36</xdr:row>
          <xdr:rowOff>167640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35</xdr:row>
          <xdr:rowOff>137160</xdr:rowOff>
        </xdr:from>
        <xdr:to>
          <xdr:col>26</xdr:col>
          <xdr:colOff>0</xdr:colOff>
          <xdr:row>36</xdr:row>
          <xdr:rowOff>167640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Picture Book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160020</xdr:colOff>
          <xdr:row>38</xdr:row>
          <xdr:rowOff>160020</xdr:rowOff>
        </xdr:from>
        <xdr:to>
          <xdr:col>22</xdr:col>
          <xdr:colOff>68580</xdr:colOff>
          <xdr:row>39</xdr:row>
          <xdr:rowOff>167640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38</xdr:row>
          <xdr:rowOff>160020</xdr:rowOff>
        </xdr:from>
        <xdr:to>
          <xdr:col>25</xdr:col>
          <xdr:colOff>167640</xdr:colOff>
          <xdr:row>39</xdr:row>
          <xdr:rowOff>167640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Reference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37</xdr:row>
          <xdr:rowOff>160020</xdr:rowOff>
        </xdr:from>
        <xdr:to>
          <xdr:col>28</xdr:col>
          <xdr:colOff>129540</xdr:colOff>
          <xdr:row>38</xdr:row>
          <xdr:rowOff>167640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37</xdr:row>
          <xdr:rowOff>160020</xdr:rowOff>
        </xdr:from>
        <xdr:to>
          <xdr:col>32</xdr:col>
          <xdr:colOff>53340</xdr:colOff>
          <xdr:row>38</xdr:row>
          <xdr:rowOff>167640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Translation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38</xdr:row>
          <xdr:rowOff>160020</xdr:rowOff>
        </xdr:from>
        <xdr:to>
          <xdr:col>28</xdr:col>
          <xdr:colOff>129540</xdr:colOff>
          <xdr:row>39</xdr:row>
          <xdr:rowOff>167640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38</xdr:row>
          <xdr:rowOff>160020</xdr:rowOff>
        </xdr:from>
        <xdr:to>
          <xdr:col>32</xdr:col>
          <xdr:colOff>114300</xdr:colOff>
          <xdr:row>39</xdr:row>
          <xdr:rowOff>167640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Travel Guide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160020</xdr:colOff>
      <xdr:row>1</xdr:row>
      <xdr:rowOff>7620</xdr:rowOff>
    </xdr:from>
    <xdr:to>
      <xdr:col>3</xdr:col>
      <xdr:colOff>30480</xdr:colOff>
      <xdr:row>1</xdr:row>
      <xdr:rowOff>464820</xdr:rowOff>
    </xdr:to>
    <xdr:pic>
      <xdr:nvPicPr>
        <xdr:cNvPr id="8447" name="Picture 386" descr="Brodart Logo PL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9060"/>
          <a:ext cx="472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33</xdr:row>
      <xdr:rowOff>45720</xdr:rowOff>
    </xdr:from>
    <xdr:to>
      <xdr:col>1</xdr:col>
      <xdr:colOff>91440</xdr:colOff>
      <xdr:row>35</xdr:row>
      <xdr:rowOff>137160</xdr:rowOff>
    </xdr:to>
    <xdr:pic>
      <xdr:nvPicPr>
        <xdr:cNvPr id="8448" name="Picture 462" descr="chec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949440"/>
          <a:ext cx="2209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33</xdr:row>
      <xdr:rowOff>68580</xdr:rowOff>
    </xdr:from>
    <xdr:to>
      <xdr:col>2</xdr:col>
      <xdr:colOff>129540</xdr:colOff>
      <xdr:row>35</xdr:row>
      <xdr:rowOff>106680</xdr:rowOff>
    </xdr:to>
    <xdr:pic>
      <xdr:nvPicPr>
        <xdr:cNvPr id="8449" name="Picture 463" descr="X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6972300"/>
          <a:ext cx="1828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32</xdr:row>
          <xdr:rowOff>7620</xdr:rowOff>
        </xdr:from>
        <xdr:to>
          <xdr:col>23</xdr:col>
          <xdr:colOff>53340</xdr:colOff>
          <xdr:row>33</xdr:row>
          <xdr:rowOff>22860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Exclude All Descriptors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6</xdr:col>
      <xdr:colOff>167640</xdr:colOff>
      <xdr:row>33</xdr:row>
      <xdr:rowOff>68580</xdr:rowOff>
    </xdr:from>
    <xdr:to>
      <xdr:col>8</xdr:col>
      <xdr:colOff>0</xdr:colOff>
      <xdr:row>35</xdr:row>
      <xdr:rowOff>152400</xdr:rowOff>
    </xdr:to>
    <xdr:pic>
      <xdr:nvPicPr>
        <xdr:cNvPr id="8450" name="Picture 473" descr="chec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" y="6972300"/>
          <a:ext cx="2286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34</xdr:row>
      <xdr:rowOff>7620</xdr:rowOff>
    </xdr:from>
    <xdr:to>
      <xdr:col>9</xdr:col>
      <xdr:colOff>38100</xdr:colOff>
      <xdr:row>35</xdr:row>
      <xdr:rowOff>121920</xdr:rowOff>
    </xdr:to>
    <xdr:pic>
      <xdr:nvPicPr>
        <xdr:cNvPr id="8451" name="Picture 474" descr="X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6987540"/>
          <a:ext cx="1905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160020</xdr:colOff>
      <xdr:row>33</xdr:row>
      <xdr:rowOff>68580</xdr:rowOff>
    </xdr:from>
    <xdr:to>
      <xdr:col>14</xdr:col>
      <xdr:colOff>190500</xdr:colOff>
      <xdr:row>35</xdr:row>
      <xdr:rowOff>152400</xdr:rowOff>
    </xdr:to>
    <xdr:pic>
      <xdr:nvPicPr>
        <xdr:cNvPr id="8452" name="Picture 475" descr="chec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6972300"/>
          <a:ext cx="2286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7620</xdr:colOff>
      <xdr:row>34</xdr:row>
      <xdr:rowOff>7620</xdr:rowOff>
    </xdr:from>
    <xdr:to>
      <xdr:col>16</xdr:col>
      <xdr:colOff>0</xdr:colOff>
      <xdr:row>35</xdr:row>
      <xdr:rowOff>121920</xdr:rowOff>
    </xdr:to>
    <xdr:pic>
      <xdr:nvPicPr>
        <xdr:cNvPr id="8453" name="Picture 476" descr="X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6987540"/>
          <a:ext cx="1905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144780</xdr:colOff>
      <xdr:row>33</xdr:row>
      <xdr:rowOff>68580</xdr:rowOff>
    </xdr:from>
    <xdr:to>
      <xdr:col>21</xdr:col>
      <xdr:colOff>167640</xdr:colOff>
      <xdr:row>35</xdr:row>
      <xdr:rowOff>152400</xdr:rowOff>
    </xdr:to>
    <xdr:pic>
      <xdr:nvPicPr>
        <xdr:cNvPr id="8454" name="Picture 477" descr="chec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5280" y="6972300"/>
          <a:ext cx="2209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15240</xdr:colOff>
      <xdr:row>34</xdr:row>
      <xdr:rowOff>7620</xdr:rowOff>
    </xdr:from>
    <xdr:to>
      <xdr:col>23</xdr:col>
      <xdr:colOff>7620</xdr:colOff>
      <xdr:row>35</xdr:row>
      <xdr:rowOff>121920</xdr:rowOff>
    </xdr:to>
    <xdr:pic>
      <xdr:nvPicPr>
        <xdr:cNvPr id="8455" name="Picture 478" descr="X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6987540"/>
          <a:ext cx="1905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</xdr:colOff>
      <xdr:row>33</xdr:row>
      <xdr:rowOff>60960</xdr:rowOff>
    </xdr:from>
    <xdr:to>
      <xdr:col>28</xdr:col>
      <xdr:colOff>45720</xdr:colOff>
      <xdr:row>35</xdr:row>
      <xdr:rowOff>144780</xdr:rowOff>
    </xdr:to>
    <xdr:pic>
      <xdr:nvPicPr>
        <xdr:cNvPr id="8456" name="Picture 479" descr="chec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2580" y="6964680"/>
          <a:ext cx="2286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106680</xdr:colOff>
      <xdr:row>34</xdr:row>
      <xdr:rowOff>0</xdr:rowOff>
    </xdr:from>
    <xdr:to>
      <xdr:col>29</xdr:col>
      <xdr:colOff>91440</xdr:colOff>
      <xdr:row>35</xdr:row>
      <xdr:rowOff>114300</xdr:rowOff>
    </xdr:to>
    <xdr:pic>
      <xdr:nvPicPr>
        <xdr:cNvPr id="8457" name="Picture 480" descr="X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2140" y="6979920"/>
          <a:ext cx="1828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15</xdr:row>
          <xdr:rowOff>198120</xdr:rowOff>
        </xdr:from>
        <xdr:to>
          <xdr:col>4</xdr:col>
          <xdr:colOff>106680</xdr:colOff>
          <xdr:row>17</xdr:row>
          <xdr:rowOff>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TEEN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14</xdr:row>
          <xdr:rowOff>0</xdr:rowOff>
        </xdr:from>
        <xdr:to>
          <xdr:col>5</xdr:col>
          <xdr:colOff>129540</xdr:colOff>
          <xdr:row>15</xdr:row>
          <xdr:rowOff>7620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CHILDREN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160020</xdr:colOff>
          <xdr:row>42</xdr:row>
          <xdr:rowOff>160020</xdr:rowOff>
        </xdr:from>
        <xdr:to>
          <xdr:col>22</xdr:col>
          <xdr:colOff>68580</xdr:colOff>
          <xdr:row>43</xdr:row>
          <xdr:rowOff>167640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42</xdr:row>
          <xdr:rowOff>160020</xdr:rowOff>
        </xdr:from>
        <xdr:to>
          <xdr:col>25</xdr:col>
          <xdr:colOff>167640</xdr:colOff>
          <xdr:row>43</xdr:row>
          <xdr:rowOff>167640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Song Book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9525</xdr:colOff>
      <xdr:row>80</xdr:row>
      <xdr:rowOff>9525</xdr:rowOff>
    </xdr:from>
    <xdr:to>
      <xdr:col>33</xdr:col>
      <xdr:colOff>0</xdr:colOff>
      <xdr:row>81</xdr:row>
      <xdr:rowOff>0</xdr:rowOff>
    </xdr:to>
    <xdr:sp macro="" textlink="">
      <xdr:nvSpPr>
        <xdr:cNvPr id="2" name="Text Box 7577"/>
        <xdr:cNvSpPr txBox="1">
          <a:spLocks noChangeArrowheads="1"/>
        </xdr:cNvSpPr>
      </xdr:nvSpPr>
      <xdr:spPr bwMode="auto">
        <a:xfrm>
          <a:off x="9525" y="17306925"/>
          <a:ext cx="6629400" cy="219075"/>
        </a:xfrm>
        <a:prstGeom prst="rect">
          <a:avLst/>
        </a:prstGeom>
        <a:solidFill>
          <a:srgbClr val="CCEC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Special Instructions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35</xdr:row>
          <xdr:rowOff>137160</xdr:rowOff>
        </xdr:from>
        <xdr:to>
          <xdr:col>1</xdr:col>
          <xdr:colOff>182880</xdr:colOff>
          <xdr:row>36</xdr:row>
          <xdr:rowOff>167640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35</xdr:row>
          <xdr:rowOff>144780</xdr:rowOff>
        </xdr:from>
        <xdr:to>
          <xdr:col>4</xdr:col>
          <xdr:colOff>68580</xdr:colOff>
          <xdr:row>36</xdr:row>
          <xdr:rowOff>167640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8x8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36</xdr:row>
          <xdr:rowOff>160020</xdr:rowOff>
        </xdr:from>
        <xdr:to>
          <xdr:col>15</xdr:col>
          <xdr:colOff>38100</xdr:colOff>
          <xdr:row>37</xdr:row>
          <xdr:rowOff>167640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36</xdr:row>
          <xdr:rowOff>167640</xdr:rowOff>
        </xdr:from>
        <xdr:to>
          <xdr:col>19</xdr:col>
          <xdr:colOff>160020</xdr:colOff>
          <xdr:row>37</xdr:row>
          <xdr:rowOff>167640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Graphic Nonfic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37</xdr:row>
          <xdr:rowOff>160020</xdr:rowOff>
        </xdr:from>
        <xdr:to>
          <xdr:col>15</xdr:col>
          <xdr:colOff>38100</xdr:colOff>
          <xdr:row>38</xdr:row>
          <xdr:rowOff>167640</xdr:rowOff>
        </xdr:to>
        <xdr:sp macro="" textlink="">
          <xdr:nvSpPr>
            <xdr:cNvPr id="7168" name="Check Box 1024" hidden="1">
              <a:extLst>
                <a:ext uri="{63B3BB69-23CF-44E3-9099-C40C66FF867C}">
                  <a14:compatExt spid="_x0000_s7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16</xdr:col>
      <xdr:colOff>28575</xdr:colOff>
      <xdr:row>39</xdr:row>
      <xdr:rowOff>152400</xdr:rowOff>
    </xdr:from>
    <xdr:to>
      <xdr:col>18</xdr:col>
      <xdr:colOff>28575</xdr:colOff>
      <xdr:row>40</xdr:row>
      <xdr:rowOff>161925</xdr:rowOff>
    </xdr:to>
    <xdr:sp macro="" textlink="">
      <xdr:nvSpPr>
        <xdr:cNvPr id="3" name="TextBox 2"/>
        <xdr:cNvSpPr txBox="1"/>
      </xdr:nvSpPr>
      <xdr:spPr>
        <a:xfrm>
          <a:off x="3267075" y="8105775"/>
          <a:ext cx="4000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l"/>
          <a:r>
            <a:rPr lang="en-US" sz="1000">
              <a:latin typeface="+mn-lt"/>
              <a:cs typeface="Arial" pitchFamily="34" charset="0"/>
            </a:rPr>
            <a:t>Kit</a:t>
          </a:r>
        </a:p>
        <a:p>
          <a:endParaRPr 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37</xdr:row>
          <xdr:rowOff>152400</xdr:rowOff>
        </xdr:from>
        <xdr:to>
          <xdr:col>19</xdr:col>
          <xdr:colOff>160020</xdr:colOff>
          <xdr:row>38</xdr:row>
          <xdr:rowOff>182880</xdr:rowOff>
        </xdr:to>
        <xdr:sp macro="" textlink="">
          <xdr:nvSpPr>
            <xdr:cNvPr id="7169" name="Check Box 1025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Graphic Novel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37</xdr:row>
          <xdr:rowOff>167640</xdr:rowOff>
        </xdr:from>
        <xdr:to>
          <xdr:col>27</xdr:col>
          <xdr:colOff>30480</xdr:colOff>
          <xdr:row>38</xdr:row>
          <xdr:rowOff>167640</xdr:rowOff>
        </xdr:to>
        <xdr:sp macro="" textlink="">
          <xdr:nvSpPr>
            <xdr:cNvPr id="7172" name="Check Box 1028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Print on Demand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160020</xdr:colOff>
          <xdr:row>37</xdr:row>
          <xdr:rowOff>167640</xdr:rowOff>
        </xdr:from>
        <xdr:to>
          <xdr:col>22</xdr:col>
          <xdr:colOff>91440</xdr:colOff>
          <xdr:row>38</xdr:row>
          <xdr:rowOff>167640</xdr:rowOff>
        </xdr:to>
        <xdr:sp macro="" textlink="">
          <xdr:nvSpPr>
            <xdr:cNvPr id="7173" name="Check Box 1029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167640</xdr:rowOff>
        </xdr:from>
        <xdr:to>
          <xdr:col>2</xdr:col>
          <xdr:colOff>7620</xdr:colOff>
          <xdr:row>43</xdr:row>
          <xdr:rowOff>167640</xdr:rowOff>
        </xdr:to>
        <xdr:sp macro="" textlink="">
          <xdr:nvSpPr>
            <xdr:cNvPr id="7350" name="Check Box 1206" hidden="1">
              <a:extLst>
                <a:ext uri="{63B3BB69-23CF-44E3-9099-C40C66FF867C}">
                  <a14:compatExt spid="_x0000_s7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5</xdr:row>
          <xdr:rowOff>160020</xdr:rowOff>
        </xdr:from>
        <xdr:to>
          <xdr:col>10</xdr:col>
          <xdr:colOff>7620</xdr:colOff>
          <xdr:row>6</xdr:row>
          <xdr:rowOff>198120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2-5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</xdr:row>
          <xdr:rowOff>190500</xdr:rowOff>
        </xdr:from>
        <xdr:to>
          <xdr:col>13</xdr:col>
          <xdr:colOff>144780</xdr:colOff>
          <xdr:row>8</xdr:row>
          <xdr:rowOff>198120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12-19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160020</xdr:rowOff>
        </xdr:from>
        <xdr:to>
          <xdr:col>13</xdr:col>
          <xdr:colOff>45720</xdr:colOff>
          <xdr:row>6</xdr:row>
          <xdr:rowOff>198120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3-6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7</xdr:row>
          <xdr:rowOff>190500</xdr:rowOff>
        </xdr:from>
        <xdr:to>
          <xdr:col>17</xdr:col>
          <xdr:colOff>83820</xdr:colOff>
          <xdr:row>8</xdr:row>
          <xdr:rowOff>198120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14-19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6</xdr:row>
          <xdr:rowOff>190500</xdr:rowOff>
        </xdr:from>
        <xdr:to>
          <xdr:col>9</xdr:col>
          <xdr:colOff>106680</xdr:colOff>
          <xdr:row>7</xdr:row>
          <xdr:rowOff>198120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5-8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8</xdr:row>
          <xdr:rowOff>190500</xdr:rowOff>
        </xdr:from>
        <xdr:to>
          <xdr:col>10</xdr:col>
          <xdr:colOff>38100</xdr:colOff>
          <xdr:row>9</xdr:row>
          <xdr:rowOff>198120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16-19*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6</xdr:row>
          <xdr:rowOff>190500</xdr:rowOff>
        </xdr:from>
        <xdr:to>
          <xdr:col>13</xdr:col>
          <xdr:colOff>83820</xdr:colOff>
          <xdr:row>7</xdr:row>
          <xdr:rowOff>198120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7-10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</xdr:row>
          <xdr:rowOff>190500</xdr:rowOff>
        </xdr:from>
        <xdr:to>
          <xdr:col>13</xdr:col>
          <xdr:colOff>68580</xdr:colOff>
          <xdr:row>9</xdr:row>
          <xdr:rowOff>198120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Adult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7</xdr:row>
          <xdr:rowOff>190500</xdr:rowOff>
        </xdr:from>
        <xdr:to>
          <xdr:col>10</xdr:col>
          <xdr:colOff>15240</xdr:colOff>
          <xdr:row>8</xdr:row>
          <xdr:rowOff>198120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10-14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198120</xdr:rowOff>
        </xdr:from>
        <xdr:to>
          <xdr:col>4</xdr:col>
          <xdr:colOff>144780</xdr:colOff>
          <xdr:row>10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ADULT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6</xdr:row>
          <xdr:rowOff>190500</xdr:rowOff>
        </xdr:from>
        <xdr:to>
          <xdr:col>17</xdr:col>
          <xdr:colOff>7620</xdr:colOff>
          <xdr:row>7</xdr:row>
          <xdr:rowOff>198120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8-12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5</xdr:row>
          <xdr:rowOff>160020</xdr:rowOff>
        </xdr:from>
        <xdr:to>
          <xdr:col>16</xdr:col>
          <xdr:colOff>114300</xdr:colOff>
          <xdr:row>6</xdr:row>
          <xdr:rowOff>198120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3-8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7</xdr:row>
          <xdr:rowOff>198120</xdr:rowOff>
        </xdr:from>
        <xdr:to>
          <xdr:col>4</xdr:col>
          <xdr:colOff>137160</xdr:colOff>
          <xdr:row>9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TEEN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6</xdr:row>
          <xdr:rowOff>0</xdr:rowOff>
        </xdr:from>
        <xdr:to>
          <xdr:col>5</xdr:col>
          <xdr:colOff>175260</xdr:colOff>
          <xdr:row>7</xdr:row>
          <xdr:rowOff>7620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CHILDREN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12</xdr:row>
          <xdr:rowOff>160020</xdr:rowOff>
        </xdr:from>
        <xdr:to>
          <xdr:col>11</xdr:col>
          <xdr:colOff>121920</xdr:colOff>
          <xdr:row>14</xdr:row>
          <xdr:rowOff>15240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titles regardless of classification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11</xdr:row>
          <xdr:rowOff>167640</xdr:rowOff>
        </xdr:from>
        <xdr:to>
          <xdr:col>7</xdr:col>
          <xdr:colOff>160020</xdr:colOff>
          <xdr:row>13</xdr:row>
          <xdr:rowOff>30480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Fiction only titles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7</xdr:col>
          <xdr:colOff>76200</xdr:colOff>
          <xdr:row>42</xdr:row>
          <xdr:rowOff>38100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Movie Tie-in editions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7</xdr:col>
          <xdr:colOff>106680</xdr:colOff>
          <xdr:row>43</xdr:row>
          <xdr:rowOff>38100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Anniversary editions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8</xdr:col>
          <xdr:colOff>175260</xdr:colOff>
          <xdr:row>44</xdr:row>
          <xdr:rowOff>38100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Revised or Updated editions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7</xdr:col>
          <xdr:colOff>152400</xdr:colOff>
          <xdr:row>45</xdr:row>
          <xdr:rowOff>38100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Illustrated editions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167640</xdr:rowOff>
        </xdr:from>
        <xdr:to>
          <xdr:col>7</xdr:col>
          <xdr:colOff>76200</xdr:colOff>
          <xdr:row>46</xdr:row>
          <xdr:rowOff>30480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Expanded editions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185</xdr:row>
      <xdr:rowOff>15240</xdr:rowOff>
    </xdr:from>
    <xdr:to>
      <xdr:col>13</xdr:col>
      <xdr:colOff>114300</xdr:colOff>
      <xdr:row>187</xdr:row>
      <xdr:rowOff>129540</xdr:rowOff>
    </xdr:to>
    <xdr:pic>
      <xdr:nvPicPr>
        <xdr:cNvPr id="25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5" t="39667" r="21249" b="52000"/>
        <a:stretch>
          <a:fillRect/>
        </a:stretch>
      </xdr:blipFill>
      <xdr:spPr bwMode="auto">
        <a:xfrm>
          <a:off x="358140" y="32689800"/>
          <a:ext cx="56540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</xdr:colOff>
      <xdr:row>194</xdr:row>
      <xdr:rowOff>7620</xdr:rowOff>
    </xdr:from>
    <xdr:to>
      <xdr:col>19</xdr:col>
      <xdr:colOff>144780</xdr:colOff>
      <xdr:row>218</xdr:row>
      <xdr:rowOff>60960</xdr:rowOff>
    </xdr:to>
    <xdr:pic>
      <xdr:nvPicPr>
        <xdr:cNvPr id="25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574" b="32750"/>
        <a:stretch>
          <a:fillRect/>
        </a:stretch>
      </xdr:blipFill>
      <xdr:spPr bwMode="auto">
        <a:xfrm>
          <a:off x="350520" y="34259520"/>
          <a:ext cx="8023860" cy="425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223</xdr:row>
      <xdr:rowOff>15240</xdr:rowOff>
    </xdr:from>
    <xdr:to>
      <xdr:col>19</xdr:col>
      <xdr:colOff>281940</xdr:colOff>
      <xdr:row>240</xdr:row>
      <xdr:rowOff>114300</xdr:rowOff>
    </xdr:to>
    <xdr:pic>
      <xdr:nvPicPr>
        <xdr:cNvPr id="258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359" b="55121"/>
        <a:stretch>
          <a:fillRect/>
        </a:stretch>
      </xdr:blipFill>
      <xdr:spPr bwMode="auto">
        <a:xfrm>
          <a:off x="327660" y="39349680"/>
          <a:ext cx="8183880" cy="307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220980</xdr:colOff>
      <xdr:row>186</xdr:row>
      <xdr:rowOff>38100</xdr:rowOff>
    </xdr:from>
    <xdr:to>
      <xdr:col>3</xdr:col>
      <xdr:colOff>228600</xdr:colOff>
      <xdr:row>192</xdr:row>
      <xdr:rowOff>38100</xdr:rowOff>
    </xdr:to>
    <xdr:sp macro="" textlink="">
      <xdr:nvSpPr>
        <xdr:cNvPr id="2587" name="Line 21"/>
        <xdr:cNvSpPr>
          <a:spLocks noChangeShapeType="1"/>
        </xdr:cNvSpPr>
      </xdr:nvSpPr>
      <xdr:spPr bwMode="auto">
        <a:xfrm flipH="1" flipV="1">
          <a:off x="1402080" y="32887920"/>
          <a:ext cx="7620" cy="1051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</xdr:colOff>
          <xdr:row>0</xdr:row>
          <xdr:rowOff>0</xdr:rowOff>
        </xdr:from>
        <xdr:to>
          <xdr:col>1</xdr:col>
          <xdr:colOff>144780</xdr:colOff>
          <xdr:row>1</xdr:row>
          <xdr:rowOff>22860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55</xdr:row>
          <xdr:rowOff>121920</xdr:rowOff>
        </xdr:from>
        <xdr:to>
          <xdr:col>11</xdr:col>
          <xdr:colOff>198120</xdr:colOff>
          <xdr:row>56</xdr:row>
          <xdr:rowOff>152400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Animated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55</xdr:row>
          <xdr:rowOff>121920</xdr:rowOff>
        </xdr:from>
        <xdr:to>
          <xdr:col>10</xdr:col>
          <xdr:colOff>0</xdr:colOff>
          <xdr:row>56</xdr:row>
          <xdr:rowOff>152400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57</xdr:row>
          <xdr:rowOff>137160</xdr:rowOff>
        </xdr:from>
        <xdr:to>
          <xdr:col>10</xdr:col>
          <xdr:colOff>68580</xdr:colOff>
          <xdr:row>58</xdr:row>
          <xdr:rowOff>167640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137160</xdr:rowOff>
        </xdr:from>
        <xdr:to>
          <xdr:col>11</xdr:col>
          <xdr:colOff>76200</xdr:colOff>
          <xdr:row>58</xdr:row>
          <xdr:rowOff>167640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B/W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67</xdr:row>
          <xdr:rowOff>121920</xdr:rowOff>
        </xdr:from>
        <xdr:to>
          <xdr:col>10</xdr:col>
          <xdr:colOff>464820</xdr:colOff>
          <xdr:row>68</xdr:row>
          <xdr:rowOff>152400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67</xdr:row>
          <xdr:rowOff>121920</xdr:rowOff>
        </xdr:from>
        <xdr:to>
          <xdr:col>14</xdr:col>
          <xdr:colOff>129540</xdr:colOff>
          <xdr:row>68</xdr:row>
          <xdr:rowOff>152400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Closed Caption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68</xdr:row>
          <xdr:rowOff>121920</xdr:rowOff>
        </xdr:from>
        <xdr:to>
          <xdr:col>10</xdr:col>
          <xdr:colOff>464820</xdr:colOff>
          <xdr:row>69</xdr:row>
          <xdr:rowOff>152400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68</xdr:row>
          <xdr:rowOff>121920</xdr:rowOff>
        </xdr:from>
        <xdr:to>
          <xdr:col>13</xdr:col>
          <xdr:colOff>121920</xdr:colOff>
          <xdr:row>69</xdr:row>
          <xdr:rowOff>152400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Color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69</xdr:row>
          <xdr:rowOff>121920</xdr:rowOff>
        </xdr:from>
        <xdr:to>
          <xdr:col>10</xdr:col>
          <xdr:colOff>464820</xdr:colOff>
          <xdr:row>70</xdr:row>
          <xdr:rowOff>152400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69</xdr:row>
          <xdr:rowOff>121920</xdr:rowOff>
        </xdr:from>
        <xdr:to>
          <xdr:col>13</xdr:col>
          <xdr:colOff>335280</xdr:colOff>
          <xdr:row>70</xdr:row>
          <xdr:rowOff>152400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Colorized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72</xdr:row>
          <xdr:rowOff>160020</xdr:rowOff>
        </xdr:from>
        <xdr:to>
          <xdr:col>10</xdr:col>
          <xdr:colOff>472440</xdr:colOff>
          <xdr:row>74</xdr:row>
          <xdr:rowOff>7620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72</xdr:row>
          <xdr:rowOff>160020</xdr:rowOff>
        </xdr:from>
        <xdr:to>
          <xdr:col>14</xdr:col>
          <xdr:colOff>129540</xdr:colOff>
          <xdr:row>74</xdr:row>
          <xdr:rowOff>7620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Documentary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81</xdr:row>
          <xdr:rowOff>152400</xdr:rowOff>
        </xdr:from>
        <xdr:to>
          <xdr:col>10</xdr:col>
          <xdr:colOff>464820</xdr:colOff>
          <xdr:row>83</xdr:row>
          <xdr:rowOff>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81</xdr:row>
          <xdr:rowOff>152400</xdr:rowOff>
        </xdr:from>
        <xdr:to>
          <xdr:col>14</xdr:col>
          <xdr:colOff>83820</xdr:colOff>
          <xdr:row>83</xdr:row>
          <xdr:rowOff>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Instructional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82</xdr:row>
          <xdr:rowOff>137160</xdr:rowOff>
        </xdr:from>
        <xdr:to>
          <xdr:col>10</xdr:col>
          <xdr:colOff>464820</xdr:colOff>
          <xdr:row>83</xdr:row>
          <xdr:rowOff>167640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82</xdr:row>
          <xdr:rowOff>152400</xdr:rowOff>
        </xdr:from>
        <xdr:to>
          <xdr:col>13</xdr:col>
          <xdr:colOff>281940</xdr:colOff>
          <xdr:row>84</xdr:row>
          <xdr:rowOff>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Journals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75</xdr:row>
          <xdr:rowOff>152400</xdr:rowOff>
        </xdr:from>
        <xdr:to>
          <xdr:col>10</xdr:col>
          <xdr:colOff>464820</xdr:colOff>
          <xdr:row>77</xdr:row>
          <xdr:rowOff>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75</xdr:row>
          <xdr:rowOff>152400</xdr:rowOff>
        </xdr:from>
        <xdr:to>
          <xdr:col>14</xdr:col>
          <xdr:colOff>76200</xdr:colOff>
          <xdr:row>77</xdr:row>
          <xdr:rowOff>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Family Film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76</xdr:row>
          <xdr:rowOff>152400</xdr:rowOff>
        </xdr:from>
        <xdr:to>
          <xdr:col>10</xdr:col>
          <xdr:colOff>464820</xdr:colOff>
          <xdr:row>78</xdr:row>
          <xdr:rowOff>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76</xdr:row>
          <xdr:rowOff>152400</xdr:rowOff>
        </xdr:from>
        <xdr:to>
          <xdr:col>14</xdr:col>
          <xdr:colOff>38100</xdr:colOff>
          <xdr:row>78</xdr:row>
          <xdr:rowOff>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Feature Film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78</xdr:row>
          <xdr:rowOff>0</xdr:rowOff>
        </xdr:from>
        <xdr:to>
          <xdr:col>10</xdr:col>
          <xdr:colOff>464820</xdr:colOff>
          <xdr:row>79</xdr:row>
          <xdr:rowOff>22860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78</xdr:row>
          <xdr:rowOff>0</xdr:rowOff>
        </xdr:from>
        <xdr:to>
          <xdr:col>14</xdr:col>
          <xdr:colOff>45720</xdr:colOff>
          <xdr:row>79</xdr:row>
          <xdr:rowOff>22860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Full Screen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100</xdr:row>
          <xdr:rowOff>152400</xdr:rowOff>
        </xdr:from>
        <xdr:to>
          <xdr:col>13</xdr:col>
          <xdr:colOff>45720</xdr:colOff>
          <xdr:row>102</xdr:row>
          <xdr:rowOff>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Wide Screen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100</xdr:row>
          <xdr:rowOff>160020</xdr:rowOff>
        </xdr:from>
        <xdr:to>
          <xdr:col>10</xdr:col>
          <xdr:colOff>106680</xdr:colOff>
          <xdr:row>102</xdr:row>
          <xdr:rowOff>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7620</xdr:rowOff>
    </xdr:from>
    <xdr:to>
      <xdr:col>3</xdr:col>
      <xdr:colOff>45720</xdr:colOff>
      <xdr:row>2</xdr:row>
      <xdr:rowOff>0</xdr:rowOff>
    </xdr:to>
    <xdr:pic>
      <xdr:nvPicPr>
        <xdr:cNvPr id="5449" name="Picture 87" descr="Brodart Logo PL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060"/>
          <a:ext cx="5105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2</xdr:row>
      <xdr:rowOff>45720</xdr:rowOff>
    </xdr:from>
    <xdr:to>
      <xdr:col>34</xdr:col>
      <xdr:colOff>7620</xdr:colOff>
      <xdr:row>2</xdr:row>
      <xdr:rowOff>236220</xdr:rowOff>
    </xdr:to>
    <xdr:sp macro="" textlink="">
      <xdr:nvSpPr>
        <xdr:cNvPr id="5450" name="Text Box 7577"/>
        <xdr:cNvSpPr txBox="1">
          <a:spLocks noChangeArrowheads="1"/>
        </xdr:cNvSpPr>
      </xdr:nvSpPr>
      <xdr:spPr bwMode="auto">
        <a:xfrm>
          <a:off x="7620" y="647700"/>
          <a:ext cx="6522720" cy="190500"/>
        </a:xfrm>
        <a:prstGeom prst="rect">
          <a:avLst/>
        </a:prstGeom>
        <a:solidFill>
          <a:srgbClr val="00517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23</xdr:row>
      <xdr:rowOff>0</xdr:rowOff>
    </xdr:from>
    <xdr:to>
      <xdr:col>38</xdr:col>
      <xdr:colOff>0</xdr:colOff>
      <xdr:row>23</xdr:row>
      <xdr:rowOff>0</xdr:rowOff>
    </xdr:to>
    <xdr:sp macro="" textlink="">
      <xdr:nvSpPr>
        <xdr:cNvPr id="5235" name="Text Box 7577"/>
        <xdr:cNvSpPr txBox="1">
          <a:spLocks noChangeArrowheads="1"/>
        </xdr:cNvSpPr>
      </xdr:nvSpPr>
      <xdr:spPr bwMode="auto">
        <a:xfrm>
          <a:off x="628650" y="6562725"/>
          <a:ext cx="6657975" cy="0"/>
        </a:xfrm>
        <a:prstGeom prst="rect">
          <a:avLst/>
        </a:prstGeom>
        <a:solidFill>
          <a:srgbClr val="CCE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11</xdr:row>
          <xdr:rowOff>0</xdr:rowOff>
        </xdr:from>
        <xdr:to>
          <xdr:col>2</xdr:col>
          <xdr:colOff>99060</xdr:colOff>
          <xdr:row>12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12</xdr:row>
          <xdr:rowOff>0</xdr:rowOff>
        </xdr:from>
        <xdr:to>
          <xdr:col>2</xdr:col>
          <xdr:colOff>99060</xdr:colOff>
          <xdr:row>13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14</xdr:row>
          <xdr:rowOff>0</xdr:rowOff>
        </xdr:from>
        <xdr:to>
          <xdr:col>2</xdr:col>
          <xdr:colOff>99060</xdr:colOff>
          <xdr:row>15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20</xdr:row>
          <xdr:rowOff>342900</xdr:rowOff>
        </xdr:from>
        <xdr:to>
          <xdr:col>18</xdr:col>
          <xdr:colOff>38100</xdr:colOff>
          <xdr:row>22</xdr:row>
          <xdr:rowOff>15240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21</xdr:row>
          <xdr:rowOff>160020</xdr:rowOff>
        </xdr:from>
        <xdr:to>
          <xdr:col>18</xdr:col>
          <xdr:colOff>38100</xdr:colOff>
          <xdr:row>23</xdr:row>
          <xdr:rowOff>15240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25</xdr:row>
          <xdr:rowOff>0</xdr:rowOff>
        </xdr:from>
        <xdr:to>
          <xdr:col>29</xdr:col>
          <xdr:colOff>182880</xdr:colOff>
          <xdr:row>26</xdr:row>
          <xdr:rowOff>38100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25</xdr:row>
          <xdr:rowOff>160020</xdr:rowOff>
        </xdr:from>
        <xdr:to>
          <xdr:col>4</xdr:col>
          <xdr:colOff>106680</xdr:colOff>
          <xdr:row>27</xdr:row>
          <xdr:rowOff>15240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0</xdr:col>
      <xdr:colOff>7620</xdr:colOff>
      <xdr:row>2</xdr:row>
      <xdr:rowOff>7620</xdr:rowOff>
    </xdr:from>
    <xdr:to>
      <xdr:col>34</xdr:col>
      <xdr:colOff>15240</xdr:colOff>
      <xdr:row>2</xdr:row>
      <xdr:rowOff>198120</xdr:rowOff>
    </xdr:to>
    <xdr:sp macro="" textlink="">
      <xdr:nvSpPr>
        <xdr:cNvPr id="4865" name="Text Box 7577"/>
        <xdr:cNvSpPr txBox="1">
          <a:spLocks noChangeArrowheads="1"/>
        </xdr:cNvSpPr>
      </xdr:nvSpPr>
      <xdr:spPr bwMode="auto">
        <a:xfrm>
          <a:off x="7620" y="601980"/>
          <a:ext cx="6560820" cy="190500"/>
        </a:xfrm>
        <a:prstGeom prst="rect">
          <a:avLst/>
        </a:prstGeom>
        <a:solidFill>
          <a:srgbClr val="00517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9</xdr:row>
      <xdr:rowOff>11430</xdr:rowOff>
    </xdr:from>
    <xdr:to>
      <xdr:col>34</xdr:col>
      <xdr:colOff>0</xdr:colOff>
      <xdr:row>10</xdr:row>
      <xdr:rowOff>136</xdr:rowOff>
    </xdr:to>
    <xdr:sp macro="" textlink="">
      <xdr:nvSpPr>
        <xdr:cNvPr id="4139" name="Text Box 7577"/>
        <xdr:cNvSpPr txBox="1">
          <a:spLocks noChangeArrowheads="1"/>
        </xdr:cNvSpPr>
      </xdr:nvSpPr>
      <xdr:spPr bwMode="auto">
        <a:xfrm>
          <a:off x="9525" y="1685925"/>
          <a:ext cx="6543675" cy="219075"/>
        </a:xfrm>
        <a:prstGeom prst="rect">
          <a:avLst/>
        </a:prstGeom>
        <a:solidFill>
          <a:srgbClr val="CCE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Program Selection</a:t>
          </a:r>
        </a:p>
      </xdr:txBody>
    </xdr:sp>
    <xdr:clientData/>
  </xdr:twoCellAnchor>
  <xdr:twoCellAnchor editAs="oneCell">
    <xdr:from>
      <xdr:col>0</xdr:col>
      <xdr:colOff>9525</xdr:colOff>
      <xdr:row>16</xdr:row>
      <xdr:rowOff>9525</xdr:rowOff>
    </xdr:from>
    <xdr:to>
      <xdr:col>34</xdr:col>
      <xdr:colOff>0</xdr:colOff>
      <xdr:row>17</xdr:row>
      <xdr:rowOff>0</xdr:rowOff>
    </xdr:to>
    <xdr:sp macro="" textlink="">
      <xdr:nvSpPr>
        <xdr:cNvPr id="4140" name="Text Box 7577"/>
        <xdr:cNvSpPr txBox="1">
          <a:spLocks noChangeArrowheads="1"/>
        </xdr:cNvSpPr>
      </xdr:nvSpPr>
      <xdr:spPr bwMode="auto">
        <a:xfrm>
          <a:off x="9525" y="3181350"/>
          <a:ext cx="6543675" cy="219075"/>
        </a:xfrm>
        <a:prstGeom prst="rect">
          <a:avLst/>
        </a:prstGeom>
        <a:solidFill>
          <a:srgbClr val="CCE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Maximum Price</a:t>
          </a:r>
        </a:p>
      </xdr:txBody>
    </xdr:sp>
    <xdr:clientData/>
  </xdr:twoCellAnchor>
  <xdr:twoCellAnchor editAs="oneCell">
    <xdr:from>
      <xdr:col>0</xdr:col>
      <xdr:colOff>9525</xdr:colOff>
      <xdr:row>19</xdr:row>
      <xdr:rowOff>9525</xdr:rowOff>
    </xdr:from>
    <xdr:to>
      <xdr:col>34</xdr:col>
      <xdr:colOff>0</xdr:colOff>
      <xdr:row>20</xdr:row>
      <xdr:rowOff>0</xdr:rowOff>
    </xdr:to>
    <xdr:sp macro="" textlink="">
      <xdr:nvSpPr>
        <xdr:cNvPr id="4141" name="Text Box 7577"/>
        <xdr:cNvSpPr txBox="1">
          <a:spLocks noChangeArrowheads="1"/>
        </xdr:cNvSpPr>
      </xdr:nvSpPr>
      <xdr:spPr bwMode="auto">
        <a:xfrm>
          <a:off x="9525" y="3771900"/>
          <a:ext cx="6543675" cy="219075"/>
        </a:xfrm>
        <a:prstGeom prst="rect">
          <a:avLst/>
        </a:prstGeom>
        <a:solidFill>
          <a:srgbClr val="CCE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Ordering</a:t>
          </a:r>
        </a:p>
      </xdr:txBody>
    </xdr:sp>
    <xdr:clientData/>
  </xdr:twoCellAnchor>
  <xdr:twoCellAnchor editAs="oneCell">
    <xdr:from>
      <xdr:col>0</xdr:col>
      <xdr:colOff>9525</xdr:colOff>
      <xdr:row>28</xdr:row>
      <xdr:rowOff>9525</xdr:rowOff>
    </xdr:from>
    <xdr:to>
      <xdr:col>34</xdr:col>
      <xdr:colOff>0</xdr:colOff>
      <xdr:row>29</xdr:row>
      <xdr:rowOff>0</xdr:rowOff>
    </xdr:to>
    <xdr:sp macro="" textlink="">
      <xdr:nvSpPr>
        <xdr:cNvPr id="4142" name="Text Box 7577"/>
        <xdr:cNvSpPr txBox="1">
          <a:spLocks noChangeArrowheads="1"/>
        </xdr:cNvSpPr>
      </xdr:nvSpPr>
      <xdr:spPr bwMode="auto">
        <a:xfrm>
          <a:off x="9525" y="5800725"/>
          <a:ext cx="6543675" cy="219075"/>
        </a:xfrm>
        <a:prstGeom prst="rect">
          <a:avLst/>
        </a:prstGeom>
        <a:solidFill>
          <a:srgbClr val="CCE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Standard Reporting</a:t>
          </a:r>
        </a:p>
      </xdr:txBody>
    </xdr:sp>
    <xdr:clientData/>
  </xdr:twoCellAnchor>
  <xdr:twoCellAnchor editAs="oneCell">
    <xdr:from>
      <xdr:col>0</xdr:col>
      <xdr:colOff>9525</xdr:colOff>
      <xdr:row>36</xdr:row>
      <xdr:rowOff>9525</xdr:rowOff>
    </xdr:from>
    <xdr:to>
      <xdr:col>34</xdr:col>
      <xdr:colOff>0</xdr:colOff>
      <xdr:row>37</xdr:row>
      <xdr:rowOff>0</xdr:rowOff>
    </xdr:to>
    <xdr:sp macro="" textlink="">
      <xdr:nvSpPr>
        <xdr:cNvPr id="4143" name="Text Box 7577"/>
        <xdr:cNvSpPr txBox="1">
          <a:spLocks noChangeArrowheads="1"/>
        </xdr:cNvSpPr>
      </xdr:nvSpPr>
      <xdr:spPr bwMode="auto">
        <a:xfrm>
          <a:off x="9525" y="7458075"/>
          <a:ext cx="6543675" cy="219075"/>
        </a:xfrm>
        <a:prstGeom prst="rect">
          <a:avLst/>
        </a:prstGeom>
        <a:solidFill>
          <a:srgbClr val="CCE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Authorization</a:t>
          </a:r>
        </a:p>
      </xdr:txBody>
    </xdr:sp>
    <xdr:clientData/>
  </xdr:twoCellAnchor>
  <xdr:twoCellAnchor>
    <xdr:from>
      <xdr:col>0</xdr:col>
      <xdr:colOff>144780</xdr:colOff>
      <xdr:row>1</xdr:row>
      <xdr:rowOff>7620</xdr:rowOff>
    </xdr:from>
    <xdr:to>
      <xdr:col>3</xdr:col>
      <xdr:colOff>45720</xdr:colOff>
      <xdr:row>1</xdr:row>
      <xdr:rowOff>464820</xdr:rowOff>
    </xdr:to>
    <xdr:pic>
      <xdr:nvPicPr>
        <xdr:cNvPr id="4871" name="Picture 83" descr="Brodart Logo PL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99060"/>
          <a:ext cx="472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32</xdr:row>
      <xdr:rowOff>9525</xdr:rowOff>
    </xdr:from>
    <xdr:to>
      <xdr:col>34</xdr:col>
      <xdr:colOff>0</xdr:colOff>
      <xdr:row>33</xdr:row>
      <xdr:rowOff>0</xdr:rowOff>
    </xdr:to>
    <xdr:sp macro="" textlink="">
      <xdr:nvSpPr>
        <xdr:cNvPr id="2" name="Text Box 7577"/>
        <xdr:cNvSpPr txBox="1">
          <a:spLocks noChangeArrowheads="1"/>
        </xdr:cNvSpPr>
      </xdr:nvSpPr>
      <xdr:spPr bwMode="auto">
        <a:xfrm>
          <a:off x="9525" y="5800725"/>
          <a:ext cx="6543675" cy="219075"/>
        </a:xfrm>
        <a:prstGeom prst="rect">
          <a:avLst/>
        </a:prstGeom>
        <a:solidFill>
          <a:srgbClr val="CCE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Special Instructions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14</xdr:row>
          <xdr:rowOff>0</xdr:rowOff>
        </xdr:from>
        <xdr:to>
          <xdr:col>2</xdr:col>
          <xdr:colOff>99060</xdr:colOff>
          <xdr:row>15</xdr:row>
          <xdr:rowOff>38100</xdr:rowOff>
        </xdr:to>
        <xdr:sp macro="" textlink="">
          <xdr:nvSpPr>
            <xdr:cNvPr id="4645" name="Check Box 549" hidden="1">
              <a:extLst>
                <a:ext uri="{63B3BB69-23CF-44E3-9099-C40C66FF867C}">
                  <a14:compatExt spid="_x0000_s4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15</xdr:row>
          <xdr:rowOff>0</xdr:rowOff>
        </xdr:from>
        <xdr:to>
          <xdr:col>2</xdr:col>
          <xdr:colOff>99060</xdr:colOff>
          <xdr:row>16</xdr:row>
          <xdr:rowOff>38100</xdr:rowOff>
        </xdr:to>
        <xdr:sp macro="" textlink="">
          <xdr:nvSpPr>
            <xdr:cNvPr id="4646" name="Check Box 550" hidden="1">
              <a:extLst>
                <a:ext uri="{63B3BB69-23CF-44E3-9099-C40C66FF867C}">
                  <a14:compatExt spid="_x0000_s4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12</xdr:row>
          <xdr:rowOff>0</xdr:rowOff>
        </xdr:from>
        <xdr:to>
          <xdr:col>2</xdr:col>
          <xdr:colOff>99060</xdr:colOff>
          <xdr:row>13</xdr:row>
          <xdr:rowOff>38100</xdr:rowOff>
        </xdr:to>
        <xdr:sp macro="" textlink="">
          <xdr:nvSpPr>
            <xdr:cNvPr id="4711" name="Check Box 615" hidden="1">
              <a:extLst>
                <a:ext uri="{63B3BB69-23CF-44E3-9099-C40C66FF867C}">
                  <a14:compatExt spid="_x0000_s4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13</xdr:row>
          <xdr:rowOff>0</xdr:rowOff>
        </xdr:from>
        <xdr:to>
          <xdr:col>2</xdr:col>
          <xdr:colOff>99060</xdr:colOff>
          <xdr:row>14</xdr:row>
          <xdr:rowOff>38100</xdr:rowOff>
        </xdr:to>
        <xdr:sp macro="" textlink="">
          <xdr:nvSpPr>
            <xdr:cNvPr id="4712" name="Check Box 616" hidden="1">
              <a:extLst>
                <a:ext uri="{63B3BB69-23CF-44E3-9099-C40C66FF867C}">
                  <a14:compatExt spid="_x0000_s4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91440</xdr:rowOff>
    </xdr:from>
    <xdr:to>
      <xdr:col>2</xdr:col>
      <xdr:colOff>152400</xdr:colOff>
      <xdr:row>3</xdr:row>
      <xdr:rowOff>0</xdr:rowOff>
    </xdr:to>
    <xdr:pic>
      <xdr:nvPicPr>
        <xdr:cNvPr id="3366" name="Picture 4" descr="brodart_logo_80_7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91440"/>
          <a:ext cx="5410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12</xdr:row>
          <xdr:rowOff>160020</xdr:rowOff>
        </xdr:from>
        <xdr:to>
          <xdr:col>4</xdr:col>
          <xdr:colOff>182880</xdr:colOff>
          <xdr:row>14</xdr:row>
          <xdr:rowOff>15240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20</xdr:row>
          <xdr:rowOff>167640</xdr:rowOff>
        </xdr:from>
        <xdr:to>
          <xdr:col>4</xdr:col>
          <xdr:colOff>190500</xdr:colOff>
          <xdr:row>22</xdr:row>
          <xdr:rowOff>30480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13</xdr:row>
          <xdr:rowOff>160020</xdr:rowOff>
        </xdr:from>
        <xdr:to>
          <xdr:col>4</xdr:col>
          <xdr:colOff>91440</xdr:colOff>
          <xdr:row>15</xdr:row>
          <xdr:rowOff>15240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21</xdr:row>
          <xdr:rowOff>160020</xdr:rowOff>
        </xdr:from>
        <xdr:to>
          <xdr:col>5</xdr:col>
          <xdr:colOff>68580</xdr:colOff>
          <xdr:row>23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15</xdr:row>
          <xdr:rowOff>160020</xdr:rowOff>
        </xdr:from>
        <xdr:to>
          <xdr:col>4</xdr:col>
          <xdr:colOff>83820</xdr:colOff>
          <xdr:row>17</xdr:row>
          <xdr:rowOff>15240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22</xdr:row>
          <xdr:rowOff>160020</xdr:rowOff>
        </xdr:from>
        <xdr:to>
          <xdr:col>5</xdr:col>
          <xdr:colOff>7620</xdr:colOff>
          <xdr:row>24</xdr:row>
          <xdr:rowOff>15240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16</xdr:row>
          <xdr:rowOff>160020</xdr:rowOff>
        </xdr:from>
        <xdr:to>
          <xdr:col>4</xdr:col>
          <xdr:colOff>129540</xdr:colOff>
          <xdr:row>18</xdr:row>
          <xdr:rowOff>15240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23</xdr:row>
          <xdr:rowOff>160020</xdr:rowOff>
        </xdr:from>
        <xdr:to>
          <xdr:col>4</xdr:col>
          <xdr:colOff>114300</xdr:colOff>
          <xdr:row>25</xdr:row>
          <xdr:rowOff>15240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19</xdr:row>
          <xdr:rowOff>160020</xdr:rowOff>
        </xdr:from>
        <xdr:to>
          <xdr:col>4</xdr:col>
          <xdr:colOff>190500</xdr:colOff>
          <xdr:row>21</xdr:row>
          <xdr:rowOff>15240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24</xdr:row>
          <xdr:rowOff>160020</xdr:rowOff>
        </xdr:from>
        <xdr:to>
          <xdr:col>4</xdr:col>
          <xdr:colOff>45720</xdr:colOff>
          <xdr:row>26</xdr:row>
          <xdr:rowOff>15240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29</xdr:row>
          <xdr:rowOff>144780</xdr:rowOff>
        </xdr:from>
        <xdr:to>
          <xdr:col>3</xdr:col>
          <xdr:colOff>129540</xdr:colOff>
          <xdr:row>31</xdr:row>
          <xdr:rowOff>7620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28</xdr:row>
          <xdr:rowOff>167640</xdr:rowOff>
        </xdr:from>
        <xdr:to>
          <xdr:col>3</xdr:col>
          <xdr:colOff>129540</xdr:colOff>
          <xdr:row>30</xdr:row>
          <xdr:rowOff>30480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2</xdr:col>
          <xdr:colOff>106680</xdr:colOff>
          <xdr:row>43</xdr:row>
          <xdr:rowOff>7620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15240</xdr:rowOff>
        </xdr:from>
        <xdr:to>
          <xdr:col>4</xdr:col>
          <xdr:colOff>129540</xdr:colOff>
          <xdr:row>43</xdr:row>
          <xdr:rowOff>7620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74</xdr:row>
          <xdr:rowOff>373380</xdr:rowOff>
        </xdr:from>
        <xdr:to>
          <xdr:col>19</xdr:col>
          <xdr:colOff>121920</xdr:colOff>
          <xdr:row>76</xdr:row>
          <xdr:rowOff>30480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75</xdr:row>
          <xdr:rowOff>160020</xdr:rowOff>
        </xdr:from>
        <xdr:to>
          <xdr:col>19</xdr:col>
          <xdr:colOff>121920</xdr:colOff>
          <xdr:row>77</xdr:row>
          <xdr:rowOff>15240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83</xdr:row>
          <xdr:rowOff>167640</xdr:rowOff>
        </xdr:from>
        <xdr:to>
          <xdr:col>7</xdr:col>
          <xdr:colOff>53340</xdr:colOff>
          <xdr:row>85</xdr:row>
          <xdr:rowOff>30480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84</xdr:row>
          <xdr:rowOff>167640</xdr:rowOff>
        </xdr:from>
        <xdr:to>
          <xdr:col>4</xdr:col>
          <xdr:colOff>129540</xdr:colOff>
          <xdr:row>86</xdr:row>
          <xdr:rowOff>30480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86</xdr:row>
          <xdr:rowOff>167640</xdr:rowOff>
        </xdr:from>
        <xdr:to>
          <xdr:col>4</xdr:col>
          <xdr:colOff>129540</xdr:colOff>
          <xdr:row>88</xdr:row>
          <xdr:rowOff>30480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85</xdr:row>
          <xdr:rowOff>167640</xdr:rowOff>
        </xdr:from>
        <xdr:to>
          <xdr:col>4</xdr:col>
          <xdr:colOff>129540</xdr:colOff>
          <xdr:row>87</xdr:row>
          <xdr:rowOff>30480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92</xdr:row>
          <xdr:rowOff>167640</xdr:rowOff>
        </xdr:from>
        <xdr:to>
          <xdr:col>6</xdr:col>
          <xdr:colOff>38100</xdr:colOff>
          <xdr:row>94</xdr:row>
          <xdr:rowOff>30480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91</xdr:row>
          <xdr:rowOff>167640</xdr:rowOff>
        </xdr:from>
        <xdr:to>
          <xdr:col>6</xdr:col>
          <xdr:colOff>38100</xdr:colOff>
          <xdr:row>93</xdr:row>
          <xdr:rowOff>30480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17</xdr:row>
          <xdr:rowOff>160020</xdr:rowOff>
        </xdr:from>
        <xdr:to>
          <xdr:col>4</xdr:col>
          <xdr:colOff>190500</xdr:colOff>
          <xdr:row>19</xdr:row>
          <xdr:rowOff>15240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33</xdr:row>
          <xdr:rowOff>373380</xdr:rowOff>
        </xdr:from>
        <xdr:to>
          <xdr:col>4</xdr:col>
          <xdr:colOff>121920</xdr:colOff>
          <xdr:row>35</xdr:row>
          <xdr:rowOff>30480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35</xdr:row>
          <xdr:rowOff>175260</xdr:rowOff>
        </xdr:from>
        <xdr:to>
          <xdr:col>4</xdr:col>
          <xdr:colOff>121920</xdr:colOff>
          <xdr:row>37</xdr:row>
          <xdr:rowOff>30480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34</xdr:row>
          <xdr:rowOff>175260</xdr:rowOff>
        </xdr:from>
        <xdr:to>
          <xdr:col>4</xdr:col>
          <xdr:colOff>121920</xdr:colOff>
          <xdr:row>36</xdr:row>
          <xdr:rowOff>30480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33</xdr:row>
          <xdr:rowOff>373380</xdr:rowOff>
        </xdr:from>
        <xdr:to>
          <xdr:col>19</xdr:col>
          <xdr:colOff>121920</xdr:colOff>
          <xdr:row>35</xdr:row>
          <xdr:rowOff>30480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36</xdr:row>
          <xdr:rowOff>373380</xdr:rowOff>
        </xdr:from>
        <xdr:to>
          <xdr:col>4</xdr:col>
          <xdr:colOff>121920</xdr:colOff>
          <xdr:row>38</xdr:row>
          <xdr:rowOff>38100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34</xdr:row>
          <xdr:rowOff>175260</xdr:rowOff>
        </xdr:from>
        <xdr:to>
          <xdr:col>19</xdr:col>
          <xdr:colOff>121920</xdr:colOff>
          <xdr:row>36</xdr:row>
          <xdr:rowOff>30480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35</xdr:row>
          <xdr:rowOff>175260</xdr:rowOff>
        </xdr:from>
        <xdr:to>
          <xdr:col>19</xdr:col>
          <xdr:colOff>121920</xdr:colOff>
          <xdr:row>37</xdr:row>
          <xdr:rowOff>30480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36</xdr:row>
          <xdr:rowOff>175260</xdr:rowOff>
        </xdr:from>
        <xdr:to>
          <xdr:col>19</xdr:col>
          <xdr:colOff>121920</xdr:colOff>
          <xdr:row>38</xdr:row>
          <xdr:rowOff>30480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15240</xdr:rowOff>
        </xdr:from>
        <xdr:to>
          <xdr:col>2</xdr:col>
          <xdr:colOff>106680</xdr:colOff>
          <xdr:row>44</xdr:row>
          <xdr:rowOff>15240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30480</xdr:rowOff>
        </xdr:from>
        <xdr:to>
          <xdr:col>4</xdr:col>
          <xdr:colOff>129540</xdr:colOff>
          <xdr:row>44</xdr:row>
          <xdr:rowOff>15240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15240</xdr:rowOff>
        </xdr:from>
        <xdr:to>
          <xdr:col>2</xdr:col>
          <xdr:colOff>106680</xdr:colOff>
          <xdr:row>45</xdr:row>
          <xdr:rowOff>15240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30480</xdr:rowOff>
        </xdr:from>
        <xdr:to>
          <xdr:col>4</xdr:col>
          <xdr:colOff>129540</xdr:colOff>
          <xdr:row>45</xdr:row>
          <xdr:rowOff>15240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15240</xdr:rowOff>
        </xdr:from>
        <xdr:to>
          <xdr:col>2</xdr:col>
          <xdr:colOff>106680</xdr:colOff>
          <xdr:row>46</xdr:row>
          <xdr:rowOff>15240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30480</xdr:rowOff>
        </xdr:from>
        <xdr:to>
          <xdr:col>4</xdr:col>
          <xdr:colOff>129540</xdr:colOff>
          <xdr:row>46</xdr:row>
          <xdr:rowOff>15240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15240</xdr:rowOff>
        </xdr:from>
        <xdr:to>
          <xdr:col>2</xdr:col>
          <xdr:colOff>106680</xdr:colOff>
          <xdr:row>47</xdr:row>
          <xdr:rowOff>15240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30480</xdr:rowOff>
        </xdr:from>
        <xdr:to>
          <xdr:col>4</xdr:col>
          <xdr:colOff>129540</xdr:colOff>
          <xdr:row>47</xdr:row>
          <xdr:rowOff>15240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15240</xdr:rowOff>
        </xdr:from>
        <xdr:to>
          <xdr:col>2</xdr:col>
          <xdr:colOff>106680</xdr:colOff>
          <xdr:row>48</xdr:row>
          <xdr:rowOff>15240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30480</xdr:rowOff>
        </xdr:from>
        <xdr:to>
          <xdr:col>4</xdr:col>
          <xdr:colOff>129540</xdr:colOff>
          <xdr:row>48</xdr:row>
          <xdr:rowOff>15240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15240</xdr:rowOff>
        </xdr:from>
        <xdr:to>
          <xdr:col>2</xdr:col>
          <xdr:colOff>106680</xdr:colOff>
          <xdr:row>49</xdr:row>
          <xdr:rowOff>15240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30480</xdr:rowOff>
        </xdr:from>
        <xdr:to>
          <xdr:col>4</xdr:col>
          <xdr:colOff>129540</xdr:colOff>
          <xdr:row>49</xdr:row>
          <xdr:rowOff>15240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15240</xdr:rowOff>
        </xdr:from>
        <xdr:to>
          <xdr:col>2</xdr:col>
          <xdr:colOff>106680</xdr:colOff>
          <xdr:row>50</xdr:row>
          <xdr:rowOff>15240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30480</xdr:rowOff>
        </xdr:from>
        <xdr:to>
          <xdr:col>4</xdr:col>
          <xdr:colOff>129540</xdr:colOff>
          <xdr:row>50</xdr:row>
          <xdr:rowOff>15240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15240</xdr:rowOff>
        </xdr:from>
        <xdr:to>
          <xdr:col>2</xdr:col>
          <xdr:colOff>106680</xdr:colOff>
          <xdr:row>51</xdr:row>
          <xdr:rowOff>15240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30480</xdr:rowOff>
        </xdr:from>
        <xdr:to>
          <xdr:col>4</xdr:col>
          <xdr:colOff>129540</xdr:colOff>
          <xdr:row>51</xdr:row>
          <xdr:rowOff>15240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15240</xdr:rowOff>
        </xdr:from>
        <xdr:to>
          <xdr:col>2</xdr:col>
          <xdr:colOff>106680</xdr:colOff>
          <xdr:row>52</xdr:row>
          <xdr:rowOff>15240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30480</xdr:rowOff>
        </xdr:from>
        <xdr:to>
          <xdr:col>4</xdr:col>
          <xdr:colOff>129540</xdr:colOff>
          <xdr:row>52</xdr:row>
          <xdr:rowOff>15240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2</xdr:col>
          <xdr:colOff>106680</xdr:colOff>
          <xdr:row>53</xdr:row>
          <xdr:rowOff>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52</xdr:row>
          <xdr:rowOff>15240</xdr:rowOff>
        </xdr:from>
        <xdr:to>
          <xdr:col>4</xdr:col>
          <xdr:colOff>129540</xdr:colOff>
          <xdr:row>53</xdr:row>
          <xdr:rowOff>7620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42</xdr:row>
          <xdr:rowOff>7620</xdr:rowOff>
        </xdr:from>
        <xdr:to>
          <xdr:col>19</xdr:col>
          <xdr:colOff>106680</xdr:colOff>
          <xdr:row>43</xdr:row>
          <xdr:rowOff>7620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15240</xdr:rowOff>
        </xdr:from>
        <xdr:to>
          <xdr:col>21</xdr:col>
          <xdr:colOff>106680</xdr:colOff>
          <xdr:row>43</xdr:row>
          <xdr:rowOff>15240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15240</xdr:rowOff>
        </xdr:from>
        <xdr:to>
          <xdr:col>19</xdr:col>
          <xdr:colOff>106680</xdr:colOff>
          <xdr:row>44</xdr:row>
          <xdr:rowOff>15240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43</xdr:row>
          <xdr:rowOff>30480</xdr:rowOff>
        </xdr:from>
        <xdr:to>
          <xdr:col>21</xdr:col>
          <xdr:colOff>129540</xdr:colOff>
          <xdr:row>44</xdr:row>
          <xdr:rowOff>15240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15240</xdr:rowOff>
        </xdr:from>
        <xdr:to>
          <xdr:col>19</xdr:col>
          <xdr:colOff>106680</xdr:colOff>
          <xdr:row>45</xdr:row>
          <xdr:rowOff>15240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30480</xdr:rowOff>
        </xdr:from>
        <xdr:to>
          <xdr:col>21</xdr:col>
          <xdr:colOff>129540</xdr:colOff>
          <xdr:row>45</xdr:row>
          <xdr:rowOff>15240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15240</xdr:rowOff>
        </xdr:from>
        <xdr:to>
          <xdr:col>19</xdr:col>
          <xdr:colOff>106680</xdr:colOff>
          <xdr:row>46</xdr:row>
          <xdr:rowOff>15240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45</xdr:row>
          <xdr:rowOff>30480</xdr:rowOff>
        </xdr:from>
        <xdr:to>
          <xdr:col>21</xdr:col>
          <xdr:colOff>129540</xdr:colOff>
          <xdr:row>46</xdr:row>
          <xdr:rowOff>15240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46</xdr:row>
          <xdr:rowOff>15240</xdr:rowOff>
        </xdr:from>
        <xdr:to>
          <xdr:col>19</xdr:col>
          <xdr:colOff>106680</xdr:colOff>
          <xdr:row>47</xdr:row>
          <xdr:rowOff>15240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46</xdr:row>
          <xdr:rowOff>30480</xdr:rowOff>
        </xdr:from>
        <xdr:to>
          <xdr:col>21</xdr:col>
          <xdr:colOff>129540</xdr:colOff>
          <xdr:row>47</xdr:row>
          <xdr:rowOff>15240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15240</xdr:rowOff>
        </xdr:from>
        <xdr:to>
          <xdr:col>19</xdr:col>
          <xdr:colOff>106680</xdr:colOff>
          <xdr:row>48</xdr:row>
          <xdr:rowOff>15240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47</xdr:row>
          <xdr:rowOff>30480</xdr:rowOff>
        </xdr:from>
        <xdr:to>
          <xdr:col>21</xdr:col>
          <xdr:colOff>129540</xdr:colOff>
          <xdr:row>48</xdr:row>
          <xdr:rowOff>15240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48</xdr:row>
          <xdr:rowOff>15240</xdr:rowOff>
        </xdr:from>
        <xdr:to>
          <xdr:col>19</xdr:col>
          <xdr:colOff>106680</xdr:colOff>
          <xdr:row>49</xdr:row>
          <xdr:rowOff>15240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30480</xdr:rowOff>
        </xdr:from>
        <xdr:to>
          <xdr:col>21</xdr:col>
          <xdr:colOff>129540</xdr:colOff>
          <xdr:row>49</xdr:row>
          <xdr:rowOff>15240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49</xdr:row>
          <xdr:rowOff>15240</xdr:rowOff>
        </xdr:from>
        <xdr:to>
          <xdr:col>19</xdr:col>
          <xdr:colOff>106680</xdr:colOff>
          <xdr:row>50</xdr:row>
          <xdr:rowOff>15240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49</xdr:row>
          <xdr:rowOff>30480</xdr:rowOff>
        </xdr:from>
        <xdr:to>
          <xdr:col>21</xdr:col>
          <xdr:colOff>129540</xdr:colOff>
          <xdr:row>50</xdr:row>
          <xdr:rowOff>15240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50</xdr:row>
          <xdr:rowOff>38100</xdr:rowOff>
        </xdr:from>
        <xdr:to>
          <xdr:col>19</xdr:col>
          <xdr:colOff>106680</xdr:colOff>
          <xdr:row>51</xdr:row>
          <xdr:rowOff>38100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45720</xdr:rowOff>
        </xdr:from>
        <xdr:to>
          <xdr:col>21</xdr:col>
          <xdr:colOff>129540</xdr:colOff>
          <xdr:row>51</xdr:row>
          <xdr:rowOff>38100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51</xdr:row>
          <xdr:rowOff>15240</xdr:rowOff>
        </xdr:from>
        <xdr:to>
          <xdr:col>19</xdr:col>
          <xdr:colOff>106680</xdr:colOff>
          <xdr:row>52</xdr:row>
          <xdr:rowOff>15240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51</xdr:row>
          <xdr:rowOff>30480</xdr:rowOff>
        </xdr:from>
        <xdr:to>
          <xdr:col>21</xdr:col>
          <xdr:colOff>129540</xdr:colOff>
          <xdr:row>52</xdr:row>
          <xdr:rowOff>15240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3</xdr:col>
          <xdr:colOff>129540</xdr:colOff>
          <xdr:row>64</xdr:row>
          <xdr:rowOff>30480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0</xdr:rowOff>
        </xdr:from>
        <xdr:to>
          <xdr:col>3</xdr:col>
          <xdr:colOff>129540</xdr:colOff>
          <xdr:row>65</xdr:row>
          <xdr:rowOff>30480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3</xdr:col>
          <xdr:colOff>129540</xdr:colOff>
          <xdr:row>66</xdr:row>
          <xdr:rowOff>30480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79</xdr:row>
          <xdr:rowOff>0</xdr:rowOff>
        </xdr:from>
        <xdr:to>
          <xdr:col>4</xdr:col>
          <xdr:colOff>129540</xdr:colOff>
          <xdr:row>80</xdr:row>
          <xdr:rowOff>30480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79</xdr:row>
          <xdr:rowOff>0</xdr:rowOff>
        </xdr:from>
        <xdr:to>
          <xdr:col>4</xdr:col>
          <xdr:colOff>129540</xdr:colOff>
          <xdr:row>80</xdr:row>
          <xdr:rowOff>30480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129540</xdr:colOff>
          <xdr:row>81</xdr:row>
          <xdr:rowOff>30480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14</xdr:row>
          <xdr:rowOff>160020</xdr:rowOff>
        </xdr:from>
        <xdr:to>
          <xdr:col>3</xdr:col>
          <xdr:colOff>129540</xdr:colOff>
          <xdr:row>16</xdr:row>
          <xdr:rowOff>15240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18</xdr:row>
          <xdr:rowOff>160020</xdr:rowOff>
        </xdr:from>
        <xdr:to>
          <xdr:col>3</xdr:col>
          <xdr:colOff>129540</xdr:colOff>
          <xdr:row>20</xdr:row>
          <xdr:rowOff>15240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335280</xdr:rowOff>
        </xdr:from>
        <xdr:to>
          <xdr:col>3</xdr:col>
          <xdr:colOff>106680</xdr:colOff>
          <xdr:row>56</xdr:row>
          <xdr:rowOff>7620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320040</xdr:rowOff>
        </xdr:from>
        <xdr:to>
          <xdr:col>3</xdr:col>
          <xdr:colOff>106680</xdr:colOff>
          <xdr:row>57</xdr:row>
          <xdr:rowOff>38100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320040</xdr:rowOff>
        </xdr:from>
        <xdr:to>
          <xdr:col>3</xdr:col>
          <xdr:colOff>106680</xdr:colOff>
          <xdr:row>58</xdr:row>
          <xdr:rowOff>38100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320040</xdr:rowOff>
        </xdr:from>
        <xdr:to>
          <xdr:col>3</xdr:col>
          <xdr:colOff>106680</xdr:colOff>
          <xdr:row>59</xdr:row>
          <xdr:rowOff>38100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320040</xdr:rowOff>
        </xdr:from>
        <xdr:to>
          <xdr:col>3</xdr:col>
          <xdr:colOff>106680</xdr:colOff>
          <xdr:row>60</xdr:row>
          <xdr:rowOff>38100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rodart.com/0MarketingProjects_Forms_and_Others/Collection%20Development/TIPS/TIPS_Profi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ver TIPS Programs"/>
      <sheetName val="Silver"/>
      <sheetName val="Silver - Internal"/>
      <sheetName val="Gold"/>
      <sheetName val="Gold - Internal"/>
      <sheetName val="Diamond"/>
      <sheetName val="Diamond - Internal"/>
      <sheetName val="Formulas"/>
      <sheetName val="checkbox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I14" t="str">
            <v>CHILDREN'S</v>
          </cell>
        </row>
        <row r="15">
          <cell r="I15" t="str">
            <v/>
          </cell>
          <cell r="K15" t="str">
            <v>Board Books for Libraries</v>
          </cell>
          <cell r="Y15" t="str">
            <v/>
          </cell>
        </row>
        <row r="16">
          <cell r="I16" t="str">
            <v/>
          </cell>
          <cell r="K16" t="str">
            <v>Fresh Reads for Kids</v>
          </cell>
          <cell r="Y16" t="str">
            <v/>
          </cell>
        </row>
        <row r="17">
          <cell r="I17" t="str">
            <v/>
          </cell>
          <cell r="K17" t="str">
            <v>Top Children’s Hardcover Titles</v>
          </cell>
          <cell r="Y17" t="str">
            <v/>
          </cell>
        </row>
        <row r="18">
          <cell r="I18" t="str">
            <v/>
          </cell>
          <cell r="K18" t="str">
            <v>Top Children’s Paperback Titles</v>
          </cell>
          <cell r="Y18" t="str">
            <v/>
          </cell>
        </row>
        <row r="19">
          <cell r="I19" t="str">
            <v/>
          </cell>
          <cell r="K19" t="str">
            <v xml:space="preserve">Children’s KidSafe Graphic Novels </v>
          </cell>
          <cell r="Y19" t="str">
            <v/>
          </cell>
        </row>
        <row r="20">
          <cell r="I20" t="str">
            <v>TEEN</v>
          </cell>
        </row>
        <row r="21">
          <cell r="I21" t="str">
            <v/>
          </cell>
          <cell r="K21" t="str">
            <v>Top Teen Hardcover Titles</v>
          </cell>
          <cell r="Y21" t="str">
            <v/>
          </cell>
        </row>
        <row r="22">
          <cell r="I22" t="str">
            <v/>
          </cell>
          <cell r="K22" t="str">
            <v>Top Teen Paperback Titles</v>
          </cell>
          <cell r="Y22" t="str">
            <v/>
          </cell>
        </row>
        <row r="23">
          <cell r="I23" t="str">
            <v/>
          </cell>
          <cell r="K23" t="str">
            <v>Teen KidSafe Graphic Novels</v>
          </cell>
          <cell r="Y23" t="str">
            <v/>
          </cell>
        </row>
        <row r="24">
          <cell r="I24" t="str">
            <v/>
          </cell>
          <cell r="K24" t="str">
            <v>Graphic Novel Reads for Teens</v>
          </cell>
          <cell r="Y24" t="str">
            <v/>
          </cell>
        </row>
        <row r="25">
          <cell r="I25" t="str">
            <v>ADULT</v>
          </cell>
          <cell r="K25" t="str">
            <v>Popular Reading</v>
          </cell>
        </row>
        <row r="26">
          <cell r="I26" t="str">
            <v/>
          </cell>
          <cell r="K26" t="str">
            <v>Blockbusters</v>
          </cell>
          <cell r="Y26" t="str">
            <v/>
          </cell>
        </row>
        <row r="27">
          <cell r="I27" t="str">
            <v/>
          </cell>
          <cell r="K27" t="str">
            <v>Top Adult Hardcover Titles</v>
          </cell>
          <cell r="Y27" t="str">
            <v/>
          </cell>
        </row>
        <row r="28">
          <cell r="I28" t="str">
            <v/>
          </cell>
          <cell r="K28" t="str">
            <v>Top Adult Paperback Titles</v>
          </cell>
          <cell r="Y28" t="str">
            <v/>
          </cell>
        </row>
        <row r="29">
          <cell r="I29" t="str">
            <v/>
          </cell>
          <cell r="K29" t="str">
            <v>Christian Fiction</v>
          </cell>
          <cell r="Y29" t="str">
            <v/>
          </cell>
        </row>
        <row r="30">
          <cell r="I30" t="str">
            <v/>
          </cell>
          <cell r="K30" t="str">
            <v>UrbanFix</v>
          </cell>
          <cell r="Y30" t="str">
            <v/>
          </cell>
        </row>
        <row r="31">
          <cell r="K31" t="str">
            <v>Specialty Programs</v>
          </cell>
        </row>
        <row r="32">
          <cell r="I32" t="str">
            <v/>
          </cell>
          <cell r="K32" t="str">
            <v>Large Print TIPS</v>
          </cell>
          <cell r="Y32" t="str">
            <v/>
          </cell>
        </row>
        <row r="33">
          <cell r="I33" t="str">
            <v/>
          </cell>
          <cell r="K33" t="str">
            <v>Picks for Public Libraries</v>
          </cell>
          <cell r="Y33" t="str">
            <v/>
          </cell>
        </row>
        <row r="34">
          <cell r="I34" t="str">
            <v/>
          </cell>
          <cell r="K34" t="str">
            <v>Graphic Novel Reads for Adults</v>
          </cell>
          <cell r="Y34" t="str">
            <v/>
          </cell>
        </row>
        <row r="35">
          <cell r="I35" t="str">
            <v>SPANISH</v>
          </cell>
        </row>
        <row r="36">
          <cell r="I36" t="str">
            <v/>
          </cell>
          <cell r="K36" t="str">
            <v>Top Spanish Titles</v>
          </cell>
          <cell r="Y36" t="str">
            <v/>
          </cell>
        </row>
        <row r="37">
          <cell r="I37" t="str">
            <v/>
          </cell>
          <cell r="K37" t="str">
            <v>Adult Spanish TIPS</v>
          </cell>
          <cell r="Y37" t="str">
            <v/>
          </cell>
        </row>
        <row r="38">
          <cell r="I38" t="str">
            <v/>
          </cell>
          <cell r="K38" t="str">
            <v xml:space="preserve">Children’s and Teen Spanish TIPS </v>
          </cell>
          <cell r="Y38" t="str">
            <v/>
          </cell>
        </row>
        <row r="39">
          <cell r="I39" t="str">
            <v>AUDIO</v>
          </cell>
        </row>
        <row r="40">
          <cell r="I40" t="str">
            <v/>
          </cell>
          <cell r="K40" t="str">
            <v>Top Spoken Word Audio Titles</v>
          </cell>
          <cell r="Y40" t="str">
            <v/>
          </cell>
        </row>
        <row r="41">
          <cell r="I41" t="str">
            <v/>
          </cell>
          <cell r="K41" t="str">
            <v>Spoken Word Audio Playaways</v>
          </cell>
          <cell r="Y41" t="str">
            <v/>
          </cell>
        </row>
        <row r="100">
          <cell r="A100" t="str">
            <v>GOLD TIPS®</v>
          </cell>
        </row>
        <row r="150">
          <cell r="H150" t="str">
            <v/>
          </cell>
        </row>
        <row r="151">
          <cell r="H151" t="str">
            <v/>
          </cell>
        </row>
        <row r="152">
          <cell r="H152" t="str">
            <v/>
          </cell>
        </row>
        <row r="153">
          <cell r="H153" t="str">
            <v/>
          </cell>
        </row>
        <row r="154">
          <cell r="H154" t="str">
            <v/>
          </cell>
        </row>
        <row r="156">
          <cell r="H156" t="str">
            <v/>
          </cell>
        </row>
        <row r="157">
          <cell r="H157" t="str">
            <v/>
          </cell>
        </row>
        <row r="158">
          <cell r="H158" t="str">
            <v/>
          </cell>
        </row>
        <row r="159">
          <cell r="H159" t="str">
            <v/>
          </cell>
        </row>
        <row r="161">
          <cell r="H161" t="str">
            <v/>
          </cell>
        </row>
        <row r="162">
          <cell r="H162" t="str">
            <v/>
          </cell>
        </row>
        <row r="163">
          <cell r="H163" t="str">
            <v/>
          </cell>
        </row>
        <row r="164">
          <cell r="H164" t="str">
            <v/>
          </cell>
        </row>
        <row r="165">
          <cell r="H165" t="str">
            <v/>
          </cell>
        </row>
        <row r="167">
          <cell r="H167" t="str">
            <v/>
          </cell>
        </row>
        <row r="168">
          <cell r="H168" t="str">
            <v/>
          </cell>
        </row>
        <row r="169">
          <cell r="H169" t="str">
            <v/>
          </cell>
        </row>
        <row r="171">
          <cell r="H171" t="str">
            <v/>
          </cell>
        </row>
        <row r="172">
          <cell r="H172" t="str">
            <v/>
          </cell>
        </row>
        <row r="173">
          <cell r="H173" t="str">
            <v/>
          </cell>
        </row>
        <row r="175">
          <cell r="H175" t="str">
            <v/>
          </cell>
        </row>
        <row r="176">
          <cell r="H176" t="str">
            <v/>
          </cell>
        </row>
        <row r="263">
          <cell r="A263" t="str">
            <v>FORMATS</v>
          </cell>
        </row>
        <row r="388">
          <cell r="A388" t="str">
            <v>DIAMOND TIPS®</v>
          </cell>
        </row>
        <row r="461">
          <cell r="H461" t="str">
            <v/>
          </cell>
        </row>
        <row r="462">
          <cell r="H462" t="str">
            <v/>
          </cell>
        </row>
        <row r="463">
          <cell r="H463" t="str">
            <v/>
          </cell>
        </row>
        <row r="464">
          <cell r="H464" t="str">
            <v/>
          </cell>
        </row>
        <row r="465">
          <cell r="H465" t="str">
            <v/>
          </cell>
        </row>
        <row r="467">
          <cell r="H467" t="str">
            <v/>
          </cell>
        </row>
        <row r="468">
          <cell r="H468" t="str">
            <v/>
          </cell>
        </row>
        <row r="469">
          <cell r="H469" t="str">
            <v/>
          </cell>
        </row>
        <row r="470">
          <cell r="H470" t="str">
            <v/>
          </cell>
        </row>
        <row r="473">
          <cell r="H473" t="str">
            <v/>
          </cell>
        </row>
        <row r="474">
          <cell r="H474" t="str">
            <v/>
          </cell>
        </row>
        <row r="475">
          <cell r="H475" t="str">
            <v/>
          </cell>
        </row>
        <row r="476">
          <cell r="H476" t="str">
            <v/>
          </cell>
        </row>
        <row r="477">
          <cell r="H477" t="str">
            <v/>
          </cell>
        </row>
        <row r="479">
          <cell r="H479" t="str">
            <v/>
          </cell>
        </row>
        <row r="480">
          <cell r="H480" t="str">
            <v/>
          </cell>
        </row>
        <row r="481">
          <cell r="H481" t="str">
            <v/>
          </cell>
        </row>
        <row r="483">
          <cell r="H483" t="str">
            <v/>
          </cell>
        </row>
        <row r="484">
          <cell r="H484" t="str">
            <v/>
          </cell>
        </row>
        <row r="485">
          <cell r="H485" t="str">
            <v/>
          </cell>
        </row>
        <row r="487">
          <cell r="H487" t="str">
            <v/>
          </cell>
        </row>
        <row r="488">
          <cell r="H488" t="str">
            <v/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0.xml"/><Relationship Id="rId21" Type="http://schemas.openxmlformats.org/officeDocument/2006/relationships/ctrlProp" Target="../ctrlProps/ctrlProp15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63" Type="http://schemas.openxmlformats.org/officeDocument/2006/relationships/ctrlProp" Target="../ctrlProps/ctrlProp57.xml"/><Relationship Id="rId68" Type="http://schemas.openxmlformats.org/officeDocument/2006/relationships/ctrlProp" Target="../ctrlProps/ctrlProp62.xml"/><Relationship Id="rId84" Type="http://schemas.openxmlformats.org/officeDocument/2006/relationships/ctrlProp" Target="../ctrlProps/ctrlProp78.xml"/><Relationship Id="rId89" Type="http://schemas.openxmlformats.org/officeDocument/2006/relationships/ctrlProp" Target="../ctrlProps/ctrlProp83.xml"/><Relationship Id="rId2" Type="http://schemas.openxmlformats.org/officeDocument/2006/relationships/hyperlink" Target="http://www.books.brodart.com/Content3.aspx?P=45" TargetMode="External"/><Relationship Id="rId16" Type="http://schemas.openxmlformats.org/officeDocument/2006/relationships/ctrlProp" Target="../ctrlProps/ctrlProp10.xml"/><Relationship Id="rId29" Type="http://schemas.openxmlformats.org/officeDocument/2006/relationships/ctrlProp" Target="../ctrlProps/ctrlProp23.xml"/><Relationship Id="rId107" Type="http://schemas.openxmlformats.org/officeDocument/2006/relationships/ctrlProp" Target="../ctrlProps/ctrlProp101.x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3" Type="http://schemas.openxmlformats.org/officeDocument/2006/relationships/ctrlProp" Target="../ctrlProps/ctrlProp47.xml"/><Relationship Id="rId58" Type="http://schemas.openxmlformats.org/officeDocument/2006/relationships/ctrlProp" Target="../ctrlProps/ctrlProp52.xml"/><Relationship Id="rId66" Type="http://schemas.openxmlformats.org/officeDocument/2006/relationships/ctrlProp" Target="../ctrlProps/ctrlProp60.xml"/><Relationship Id="rId74" Type="http://schemas.openxmlformats.org/officeDocument/2006/relationships/ctrlProp" Target="../ctrlProps/ctrlProp68.xml"/><Relationship Id="rId79" Type="http://schemas.openxmlformats.org/officeDocument/2006/relationships/ctrlProp" Target="../ctrlProps/ctrlProp73.xml"/><Relationship Id="rId87" Type="http://schemas.openxmlformats.org/officeDocument/2006/relationships/ctrlProp" Target="../ctrlProps/ctrlProp81.xml"/><Relationship Id="rId102" Type="http://schemas.openxmlformats.org/officeDocument/2006/relationships/ctrlProp" Target="../ctrlProps/ctrlProp96.xml"/><Relationship Id="rId110" Type="http://schemas.openxmlformats.org/officeDocument/2006/relationships/ctrlProp" Target="../ctrlProps/ctrlProp104.xml"/><Relationship Id="rId5" Type="http://schemas.openxmlformats.org/officeDocument/2006/relationships/drawing" Target="../drawings/drawing1.xml"/><Relationship Id="rId61" Type="http://schemas.openxmlformats.org/officeDocument/2006/relationships/ctrlProp" Target="../ctrlProps/ctrlProp55.xml"/><Relationship Id="rId82" Type="http://schemas.openxmlformats.org/officeDocument/2006/relationships/ctrlProp" Target="../ctrlProps/ctrlProp76.xml"/><Relationship Id="rId90" Type="http://schemas.openxmlformats.org/officeDocument/2006/relationships/ctrlProp" Target="../ctrlProps/ctrlProp84.xml"/><Relationship Id="rId95" Type="http://schemas.openxmlformats.org/officeDocument/2006/relationships/ctrlProp" Target="../ctrlProps/ctrlProp89.xml"/><Relationship Id="rId19" Type="http://schemas.openxmlformats.org/officeDocument/2006/relationships/ctrlProp" Target="../ctrlProps/ctrlProp1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Relationship Id="rId48" Type="http://schemas.openxmlformats.org/officeDocument/2006/relationships/ctrlProp" Target="../ctrlProps/ctrlProp42.xml"/><Relationship Id="rId56" Type="http://schemas.openxmlformats.org/officeDocument/2006/relationships/ctrlProp" Target="../ctrlProps/ctrlProp50.xml"/><Relationship Id="rId64" Type="http://schemas.openxmlformats.org/officeDocument/2006/relationships/ctrlProp" Target="../ctrlProps/ctrlProp58.xml"/><Relationship Id="rId69" Type="http://schemas.openxmlformats.org/officeDocument/2006/relationships/ctrlProp" Target="../ctrlProps/ctrlProp63.xml"/><Relationship Id="rId77" Type="http://schemas.openxmlformats.org/officeDocument/2006/relationships/ctrlProp" Target="../ctrlProps/ctrlProp71.xml"/><Relationship Id="rId100" Type="http://schemas.openxmlformats.org/officeDocument/2006/relationships/ctrlProp" Target="../ctrlProps/ctrlProp94.xml"/><Relationship Id="rId105" Type="http://schemas.openxmlformats.org/officeDocument/2006/relationships/ctrlProp" Target="../ctrlProps/ctrlProp99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72" Type="http://schemas.openxmlformats.org/officeDocument/2006/relationships/ctrlProp" Target="../ctrlProps/ctrlProp66.xml"/><Relationship Id="rId80" Type="http://schemas.openxmlformats.org/officeDocument/2006/relationships/ctrlProp" Target="../ctrlProps/ctrlProp74.xml"/><Relationship Id="rId85" Type="http://schemas.openxmlformats.org/officeDocument/2006/relationships/ctrlProp" Target="../ctrlProps/ctrlProp79.xml"/><Relationship Id="rId93" Type="http://schemas.openxmlformats.org/officeDocument/2006/relationships/ctrlProp" Target="../ctrlProps/ctrlProp87.xml"/><Relationship Id="rId98" Type="http://schemas.openxmlformats.org/officeDocument/2006/relationships/ctrlProp" Target="../ctrlProps/ctrlProp92.xml"/><Relationship Id="rId3" Type="http://schemas.openxmlformats.org/officeDocument/2006/relationships/hyperlink" Target="http://www.brodartbooks.com/FASTips" TargetMode="Externa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59" Type="http://schemas.openxmlformats.org/officeDocument/2006/relationships/ctrlProp" Target="../ctrlProps/ctrlProp53.xml"/><Relationship Id="rId67" Type="http://schemas.openxmlformats.org/officeDocument/2006/relationships/ctrlProp" Target="../ctrlProps/ctrlProp61.xml"/><Relationship Id="rId103" Type="http://schemas.openxmlformats.org/officeDocument/2006/relationships/ctrlProp" Target="../ctrlProps/ctrlProp97.xml"/><Relationship Id="rId108" Type="http://schemas.openxmlformats.org/officeDocument/2006/relationships/ctrlProp" Target="../ctrlProps/ctrlProp102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54" Type="http://schemas.openxmlformats.org/officeDocument/2006/relationships/ctrlProp" Target="../ctrlProps/ctrlProp48.xml"/><Relationship Id="rId62" Type="http://schemas.openxmlformats.org/officeDocument/2006/relationships/ctrlProp" Target="../ctrlProps/ctrlProp56.xml"/><Relationship Id="rId70" Type="http://schemas.openxmlformats.org/officeDocument/2006/relationships/ctrlProp" Target="../ctrlProps/ctrlProp64.xml"/><Relationship Id="rId75" Type="http://schemas.openxmlformats.org/officeDocument/2006/relationships/ctrlProp" Target="../ctrlProps/ctrlProp69.xml"/><Relationship Id="rId83" Type="http://schemas.openxmlformats.org/officeDocument/2006/relationships/ctrlProp" Target="../ctrlProps/ctrlProp77.xml"/><Relationship Id="rId88" Type="http://schemas.openxmlformats.org/officeDocument/2006/relationships/ctrlProp" Target="../ctrlProps/ctrlProp82.xml"/><Relationship Id="rId91" Type="http://schemas.openxmlformats.org/officeDocument/2006/relationships/ctrlProp" Target="../ctrlProps/ctrlProp85.xml"/><Relationship Id="rId96" Type="http://schemas.openxmlformats.org/officeDocument/2006/relationships/ctrlProp" Target="../ctrlProps/ctrlProp90.xml"/><Relationship Id="rId1" Type="http://schemas.openxmlformats.org/officeDocument/2006/relationships/hyperlink" Target="mailto:TIPS@brodart.com" TargetMode="External"/><Relationship Id="rId6" Type="http://schemas.openxmlformats.org/officeDocument/2006/relationships/vmlDrawing" Target="../drawings/vmlDrawing1.v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49" Type="http://schemas.openxmlformats.org/officeDocument/2006/relationships/ctrlProp" Target="../ctrlProps/ctrlProp43.xml"/><Relationship Id="rId57" Type="http://schemas.openxmlformats.org/officeDocument/2006/relationships/ctrlProp" Target="../ctrlProps/ctrlProp51.xml"/><Relationship Id="rId106" Type="http://schemas.openxmlformats.org/officeDocument/2006/relationships/ctrlProp" Target="../ctrlProps/ctrlProp100.xml"/><Relationship Id="rId10" Type="http://schemas.openxmlformats.org/officeDocument/2006/relationships/ctrlProp" Target="../ctrlProps/ctrlProp4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52" Type="http://schemas.openxmlformats.org/officeDocument/2006/relationships/ctrlProp" Target="../ctrlProps/ctrlProp46.xml"/><Relationship Id="rId60" Type="http://schemas.openxmlformats.org/officeDocument/2006/relationships/ctrlProp" Target="../ctrlProps/ctrlProp54.xml"/><Relationship Id="rId65" Type="http://schemas.openxmlformats.org/officeDocument/2006/relationships/ctrlProp" Target="../ctrlProps/ctrlProp59.xml"/><Relationship Id="rId73" Type="http://schemas.openxmlformats.org/officeDocument/2006/relationships/ctrlProp" Target="../ctrlProps/ctrlProp67.xml"/><Relationship Id="rId78" Type="http://schemas.openxmlformats.org/officeDocument/2006/relationships/ctrlProp" Target="../ctrlProps/ctrlProp72.xml"/><Relationship Id="rId81" Type="http://schemas.openxmlformats.org/officeDocument/2006/relationships/ctrlProp" Target="../ctrlProps/ctrlProp75.xml"/><Relationship Id="rId86" Type="http://schemas.openxmlformats.org/officeDocument/2006/relationships/ctrlProp" Target="../ctrlProps/ctrlProp80.xml"/><Relationship Id="rId94" Type="http://schemas.openxmlformats.org/officeDocument/2006/relationships/ctrlProp" Target="../ctrlProps/ctrlProp88.xml"/><Relationship Id="rId99" Type="http://schemas.openxmlformats.org/officeDocument/2006/relationships/ctrlProp" Target="../ctrlProps/ctrlProp93.xml"/><Relationship Id="rId101" Type="http://schemas.openxmlformats.org/officeDocument/2006/relationships/ctrlProp" Target="../ctrlProps/ctrlProp95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9" Type="http://schemas.openxmlformats.org/officeDocument/2006/relationships/ctrlProp" Target="../ctrlProps/ctrlProp33.xml"/><Relationship Id="rId109" Type="http://schemas.openxmlformats.org/officeDocument/2006/relationships/ctrlProp" Target="../ctrlProps/ctrlProp103.xml"/><Relationship Id="rId34" Type="http://schemas.openxmlformats.org/officeDocument/2006/relationships/ctrlProp" Target="../ctrlProps/ctrlProp28.xml"/><Relationship Id="rId50" Type="http://schemas.openxmlformats.org/officeDocument/2006/relationships/ctrlProp" Target="../ctrlProps/ctrlProp44.xml"/><Relationship Id="rId55" Type="http://schemas.openxmlformats.org/officeDocument/2006/relationships/ctrlProp" Target="../ctrlProps/ctrlProp49.xml"/><Relationship Id="rId76" Type="http://schemas.openxmlformats.org/officeDocument/2006/relationships/ctrlProp" Target="../ctrlProps/ctrlProp70.xml"/><Relationship Id="rId97" Type="http://schemas.openxmlformats.org/officeDocument/2006/relationships/ctrlProp" Target="../ctrlProps/ctrlProp91.xml"/><Relationship Id="rId104" Type="http://schemas.openxmlformats.org/officeDocument/2006/relationships/ctrlProp" Target="../ctrlProps/ctrlProp98.xml"/><Relationship Id="rId7" Type="http://schemas.openxmlformats.org/officeDocument/2006/relationships/ctrlProp" Target="../ctrlProps/ctrlProp1.xml"/><Relationship Id="rId71" Type="http://schemas.openxmlformats.org/officeDocument/2006/relationships/ctrlProp" Target="../ctrlProps/ctrlProp65.xml"/><Relationship Id="rId92" Type="http://schemas.openxmlformats.org/officeDocument/2006/relationships/ctrlProp" Target="../ctrlProps/ctrlProp8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9.xml"/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22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13" Type="http://schemas.openxmlformats.org/officeDocument/2006/relationships/ctrlProp" Target="../ctrlProps/ctrlProp135.xml"/><Relationship Id="rId18" Type="http://schemas.openxmlformats.org/officeDocument/2006/relationships/ctrlProp" Target="../ctrlProps/ctrlProp140.xml"/><Relationship Id="rId26" Type="http://schemas.openxmlformats.org/officeDocument/2006/relationships/ctrlProp" Target="../ctrlProps/ctrlProp14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43.xml"/><Relationship Id="rId7" Type="http://schemas.openxmlformats.org/officeDocument/2006/relationships/ctrlProp" Target="../ctrlProps/ctrlProp129.xml"/><Relationship Id="rId12" Type="http://schemas.openxmlformats.org/officeDocument/2006/relationships/ctrlProp" Target="../ctrlProps/ctrlProp134.xml"/><Relationship Id="rId17" Type="http://schemas.openxmlformats.org/officeDocument/2006/relationships/ctrlProp" Target="../ctrlProps/ctrlProp139.xml"/><Relationship Id="rId25" Type="http://schemas.openxmlformats.org/officeDocument/2006/relationships/ctrlProp" Target="../ctrlProps/ctrlProp14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8.xml"/><Relationship Id="rId20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8.xml"/><Relationship Id="rId11" Type="http://schemas.openxmlformats.org/officeDocument/2006/relationships/ctrlProp" Target="../ctrlProps/ctrlProp133.xml"/><Relationship Id="rId24" Type="http://schemas.openxmlformats.org/officeDocument/2006/relationships/ctrlProp" Target="../ctrlProps/ctrlProp146.xml"/><Relationship Id="rId5" Type="http://schemas.openxmlformats.org/officeDocument/2006/relationships/ctrlProp" Target="../ctrlProps/ctrlProp127.xml"/><Relationship Id="rId15" Type="http://schemas.openxmlformats.org/officeDocument/2006/relationships/ctrlProp" Target="../ctrlProps/ctrlProp137.xml"/><Relationship Id="rId23" Type="http://schemas.openxmlformats.org/officeDocument/2006/relationships/ctrlProp" Target="../ctrlProps/ctrlProp145.xml"/><Relationship Id="rId28" Type="http://schemas.openxmlformats.org/officeDocument/2006/relationships/ctrlProp" Target="../ctrlProps/ctrlProp150.xml"/><Relationship Id="rId10" Type="http://schemas.openxmlformats.org/officeDocument/2006/relationships/ctrlProp" Target="../ctrlProps/ctrlProp132.xml"/><Relationship Id="rId19" Type="http://schemas.openxmlformats.org/officeDocument/2006/relationships/ctrlProp" Target="../ctrlProps/ctrlProp141.xml"/><Relationship Id="rId4" Type="http://schemas.openxmlformats.org/officeDocument/2006/relationships/ctrlProp" Target="../ctrlProps/ctrlProp126.xml"/><Relationship Id="rId9" Type="http://schemas.openxmlformats.org/officeDocument/2006/relationships/ctrlProp" Target="../ctrlProps/ctrlProp131.xml"/><Relationship Id="rId14" Type="http://schemas.openxmlformats.org/officeDocument/2006/relationships/ctrlProp" Target="../ctrlProps/ctrlProp136.xml"/><Relationship Id="rId22" Type="http://schemas.openxmlformats.org/officeDocument/2006/relationships/ctrlProp" Target="../ctrlProps/ctrlProp144.xml"/><Relationship Id="rId27" Type="http://schemas.openxmlformats.org/officeDocument/2006/relationships/ctrlProp" Target="../ctrlProps/ctrlProp14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4.xml"/><Relationship Id="rId13" Type="http://schemas.openxmlformats.org/officeDocument/2006/relationships/ctrlProp" Target="../ctrlProps/ctrlProp159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53.xml"/><Relationship Id="rId12" Type="http://schemas.openxmlformats.org/officeDocument/2006/relationships/ctrlProp" Target="../ctrlProps/ctrlProp15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IPS@brodart.com" TargetMode="External"/><Relationship Id="rId6" Type="http://schemas.openxmlformats.org/officeDocument/2006/relationships/ctrlProp" Target="../ctrlProps/ctrlProp152.xml"/><Relationship Id="rId11" Type="http://schemas.openxmlformats.org/officeDocument/2006/relationships/ctrlProp" Target="../ctrlProps/ctrlProp157.xml"/><Relationship Id="rId5" Type="http://schemas.openxmlformats.org/officeDocument/2006/relationships/ctrlProp" Target="../ctrlProps/ctrlProp151.xml"/><Relationship Id="rId15" Type="http://schemas.openxmlformats.org/officeDocument/2006/relationships/ctrlProp" Target="../ctrlProps/ctrlProp161.xml"/><Relationship Id="rId10" Type="http://schemas.openxmlformats.org/officeDocument/2006/relationships/ctrlProp" Target="../ctrlProps/ctrlProp15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55.xml"/><Relationship Id="rId14" Type="http://schemas.openxmlformats.org/officeDocument/2006/relationships/ctrlProp" Target="../ctrlProps/ctrlProp16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9.xml"/><Relationship Id="rId18" Type="http://schemas.openxmlformats.org/officeDocument/2006/relationships/ctrlProp" Target="../ctrlProps/ctrlProp174.xml"/><Relationship Id="rId26" Type="http://schemas.openxmlformats.org/officeDocument/2006/relationships/ctrlProp" Target="../ctrlProps/ctrlProp182.xml"/><Relationship Id="rId39" Type="http://schemas.openxmlformats.org/officeDocument/2006/relationships/ctrlProp" Target="../ctrlProps/ctrlProp195.xml"/><Relationship Id="rId21" Type="http://schemas.openxmlformats.org/officeDocument/2006/relationships/ctrlProp" Target="../ctrlProps/ctrlProp177.xml"/><Relationship Id="rId34" Type="http://schemas.openxmlformats.org/officeDocument/2006/relationships/ctrlProp" Target="../ctrlProps/ctrlProp190.xml"/><Relationship Id="rId42" Type="http://schemas.openxmlformats.org/officeDocument/2006/relationships/ctrlProp" Target="../ctrlProps/ctrlProp198.xml"/><Relationship Id="rId47" Type="http://schemas.openxmlformats.org/officeDocument/2006/relationships/ctrlProp" Target="../ctrlProps/ctrlProp203.xml"/><Relationship Id="rId50" Type="http://schemas.openxmlformats.org/officeDocument/2006/relationships/ctrlProp" Target="../ctrlProps/ctrlProp206.xml"/><Relationship Id="rId55" Type="http://schemas.openxmlformats.org/officeDocument/2006/relationships/ctrlProp" Target="../ctrlProps/ctrlProp211.xml"/><Relationship Id="rId63" Type="http://schemas.openxmlformats.org/officeDocument/2006/relationships/ctrlProp" Target="../ctrlProps/ctrlProp219.xml"/><Relationship Id="rId68" Type="http://schemas.openxmlformats.org/officeDocument/2006/relationships/ctrlProp" Target="../ctrlProps/ctrlProp224.xml"/><Relationship Id="rId76" Type="http://schemas.openxmlformats.org/officeDocument/2006/relationships/ctrlProp" Target="../ctrlProps/ctrlProp232.xml"/><Relationship Id="rId84" Type="http://schemas.openxmlformats.org/officeDocument/2006/relationships/ctrlProp" Target="../ctrlProps/ctrlProp240.xml"/><Relationship Id="rId89" Type="http://schemas.openxmlformats.org/officeDocument/2006/relationships/ctrlProp" Target="../ctrlProps/ctrlProp245.xml"/><Relationship Id="rId7" Type="http://schemas.openxmlformats.org/officeDocument/2006/relationships/ctrlProp" Target="../ctrlProps/ctrlProp163.xml"/><Relationship Id="rId71" Type="http://schemas.openxmlformats.org/officeDocument/2006/relationships/ctrlProp" Target="../ctrlProps/ctrlProp227.xml"/><Relationship Id="rId2" Type="http://schemas.openxmlformats.org/officeDocument/2006/relationships/hyperlink" Target="http://www.books.brodart.com/Content3.aspx?P=45" TargetMode="External"/><Relationship Id="rId16" Type="http://schemas.openxmlformats.org/officeDocument/2006/relationships/ctrlProp" Target="../ctrlProps/ctrlProp172.xml"/><Relationship Id="rId29" Type="http://schemas.openxmlformats.org/officeDocument/2006/relationships/ctrlProp" Target="../ctrlProps/ctrlProp185.xml"/><Relationship Id="rId11" Type="http://schemas.openxmlformats.org/officeDocument/2006/relationships/ctrlProp" Target="../ctrlProps/ctrlProp167.xml"/><Relationship Id="rId24" Type="http://schemas.openxmlformats.org/officeDocument/2006/relationships/ctrlProp" Target="../ctrlProps/ctrlProp180.xml"/><Relationship Id="rId32" Type="http://schemas.openxmlformats.org/officeDocument/2006/relationships/ctrlProp" Target="../ctrlProps/ctrlProp188.xml"/><Relationship Id="rId37" Type="http://schemas.openxmlformats.org/officeDocument/2006/relationships/ctrlProp" Target="../ctrlProps/ctrlProp193.xml"/><Relationship Id="rId40" Type="http://schemas.openxmlformats.org/officeDocument/2006/relationships/ctrlProp" Target="../ctrlProps/ctrlProp196.xml"/><Relationship Id="rId45" Type="http://schemas.openxmlformats.org/officeDocument/2006/relationships/ctrlProp" Target="../ctrlProps/ctrlProp201.xml"/><Relationship Id="rId53" Type="http://schemas.openxmlformats.org/officeDocument/2006/relationships/ctrlProp" Target="../ctrlProps/ctrlProp209.xml"/><Relationship Id="rId58" Type="http://schemas.openxmlformats.org/officeDocument/2006/relationships/ctrlProp" Target="../ctrlProps/ctrlProp214.xml"/><Relationship Id="rId66" Type="http://schemas.openxmlformats.org/officeDocument/2006/relationships/ctrlProp" Target="../ctrlProps/ctrlProp222.xml"/><Relationship Id="rId74" Type="http://schemas.openxmlformats.org/officeDocument/2006/relationships/ctrlProp" Target="../ctrlProps/ctrlProp230.xml"/><Relationship Id="rId79" Type="http://schemas.openxmlformats.org/officeDocument/2006/relationships/ctrlProp" Target="../ctrlProps/ctrlProp235.xml"/><Relationship Id="rId87" Type="http://schemas.openxmlformats.org/officeDocument/2006/relationships/ctrlProp" Target="../ctrlProps/ctrlProp243.xml"/><Relationship Id="rId5" Type="http://schemas.openxmlformats.org/officeDocument/2006/relationships/vmlDrawing" Target="../drawings/vmlDrawing5.vml"/><Relationship Id="rId61" Type="http://schemas.openxmlformats.org/officeDocument/2006/relationships/ctrlProp" Target="../ctrlProps/ctrlProp217.xml"/><Relationship Id="rId82" Type="http://schemas.openxmlformats.org/officeDocument/2006/relationships/ctrlProp" Target="../ctrlProps/ctrlProp238.xml"/><Relationship Id="rId19" Type="http://schemas.openxmlformats.org/officeDocument/2006/relationships/ctrlProp" Target="../ctrlProps/ctrlProp175.xml"/><Relationship Id="rId4" Type="http://schemas.openxmlformats.org/officeDocument/2006/relationships/drawing" Target="../drawings/drawing6.xml"/><Relationship Id="rId9" Type="http://schemas.openxmlformats.org/officeDocument/2006/relationships/ctrlProp" Target="../ctrlProps/ctrlProp165.xml"/><Relationship Id="rId14" Type="http://schemas.openxmlformats.org/officeDocument/2006/relationships/ctrlProp" Target="../ctrlProps/ctrlProp170.xml"/><Relationship Id="rId22" Type="http://schemas.openxmlformats.org/officeDocument/2006/relationships/ctrlProp" Target="../ctrlProps/ctrlProp178.xml"/><Relationship Id="rId27" Type="http://schemas.openxmlformats.org/officeDocument/2006/relationships/ctrlProp" Target="../ctrlProps/ctrlProp183.xml"/><Relationship Id="rId30" Type="http://schemas.openxmlformats.org/officeDocument/2006/relationships/ctrlProp" Target="../ctrlProps/ctrlProp186.xml"/><Relationship Id="rId35" Type="http://schemas.openxmlformats.org/officeDocument/2006/relationships/ctrlProp" Target="../ctrlProps/ctrlProp191.xml"/><Relationship Id="rId43" Type="http://schemas.openxmlformats.org/officeDocument/2006/relationships/ctrlProp" Target="../ctrlProps/ctrlProp199.xml"/><Relationship Id="rId48" Type="http://schemas.openxmlformats.org/officeDocument/2006/relationships/ctrlProp" Target="../ctrlProps/ctrlProp204.xml"/><Relationship Id="rId56" Type="http://schemas.openxmlformats.org/officeDocument/2006/relationships/ctrlProp" Target="../ctrlProps/ctrlProp212.xml"/><Relationship Id="rId64" Type="http://schemas.openxmlformats.org/officeDocument/2006/relationships/ctrlProp" Target="../ctrlProps/ctrlProp220.xml"/><Relationship Id="rId69" Type="http://schemas.openxmlformats.org/officeDocument/2006/relationships/ctrlProp" Target="../ctrlProps/ctrlProp225.xml"/><Relationship Id="rId77" Type="http://schemas.openxmlformats.org/officeDocument/2006/relationships/ctrlProp" Target="../ctrlProps/ctrlProp233.xml"/><Relationship Id="rId8" Type="http://schemas.openxmlformats.org/officeDocument/2006/relationships/ctrlProp" Target="../ctrlProps/ctrlProp164.xml"/><Relationship Id="rId51" Type="http://schemas.openxmlformats.org/officeDocument/2006/relationships/ctrlProp" Target="../ctrlProps/ctrlProp207.xml"/><Relationship Id="rId72" Type="http://schemas.openxmlformats.org/officeDocument/2006/relationships/ctrlProp" Target="../ctrlProps/ctrlProp228.xml"/><Relationship Id="rId80" Type="http://schemas.openxmlformats.org/officeDocument/2006/relationships/ctrlProp" Target="../ctrlProps/ctrlProp236.xml"/><Relationship Id="rId85" Type="http://schemas.openxmlformats.org/officeDocument/2006/relationships/ctrlProp" Target="../ctrlProps/ctrlProp241.xml"/><Relationship Id="rId3" Type="http://schemas.openxmlformats.org/officeDocument/2006/relationships/printerSettings" Target="../printerSettings/printerSettings7.bin"/><Relationship Id="rId12" Type="http://schemas.openxmlformats.org/officeDocument/2006/relationships/ctrlProp" Target="../ctrlProps/ctrlProp168.xml"/><Relationship Id="rId17" Type="http://schemas.openxmlformats.org/officeDocument/2006/relationships/ctrlProp" Target="../ctrlProps/ctrlProp173.xml"/><Relationship Id="rId25" Type="http://schemas.openxmlformats.org/officeDocument/2006/relationships/ctrlProp" Target="../ctrlProps/ctrlProp181.xml"/><Relationship Id="rId33" Type="http://schemas.openxmlformats.org/officeDocument/2006/relationships/ctrlProp" Target="../ctrlProps/ctrlProp189.xml"/><Relationship Id="rId38" Type="http://schemas.openxmlformats.org/officeDocument/2006/relationships/ctrlProp" Target="../ctrlProps/ctrlProp194.xml"/><Relationship Id="rId46" Type="http://schemas.openxmlformats.org/officeDocument/2006/relationships/ctrlProp" Target="../ctrlProps/ctrlProp202.xml"/><Relationship Id="rId59" Type="http://schemas.openxmlformats.org/officeDocument/2006/relationships/ctrlProp" Target="../ctrlProps/ctrlProp215.xml"/><Relationship Id="rId67" Type="http://schemas.openxmlformats.org/officeDocument/2006/relationships/ctrlProp" Target="../ctrlProps/ctrlProp223.xml"/><Relationship Id="rId20" Type="http://schemas.openxmlformats.org/officeDocument/2006/relationships/ctrlProp" Target="../ctrlProps/ctrlProp176.xml"/><Relationship Id="rId41" Type="http://schemas.openxmlformats.org/officeDocument/2006/relationships/ctrlProp" Target="../ctrlProps/ctrlProp197.xml"/><Relationship Id="rId54" Type="http://schemas.openxmlformats.org/officeDocument/2006/relationships/ctrlProp" Target="../ctrlProps/ctrlProp210.xml"/><Relationship Id="rId62" Type="http://schemas.openxmlformats.org/officeDocument/2006/relationships/ctrlProp" Target="../ctrlProps/ctrlProp218.xml"/><Relationship Id="rId70" Type="http://schemas.openxmlformats.org/officeDocument/2006/relationships/ctrlProp" Target="../ctrlProps/ctrlProp226.xml"/><Relationship Id="rId75" Type="http://schemas.openxmlformats.org/officeDocument/2006/relationships/ctrlProp" Target="../ctrlProps/ctrlProp231.xml"/><Relationship Id="rId83" Type="http://schemas.openxmlformats.org/officeDocument/2006/relationships/ctrlProp" Target="../ctrlProps/ctrlProp239.xml"/><Relationship Id="rId88" Type="http://schemas.openxmlformats.org/officeDocument/2006/relationships/ctrlProp" Target="../ctrlProps/ctrlProp244.xml"/><Relationship Id="rId1" Type="http://schemas.openxmlformats.org/officeDocument/2006/relationships/hyperlink" Target="mailto:TIPS@brodart.com" TargetMode="External"/><Relationship Id="rId6" Type="http://schemas.openxmlformats.org/officeDocument/2006/relationships/ctrlProp" Target="../ctrlProps/ctrlProp162.xml"/><Relationship Id="rId15" Type="http://schemas.openxmlformats.org/officeDocument/2006/relationships/ctrlProp" Target="../ctrlProps/ctrlProp171.xml"/><Relationship Id="rId23" Type="http://schemas.openxmlformats.org/officeDocument/2006/relationships/ctrlProp" Target="../ctrlProps/ctrlProp179.xml"/><Relationship Id="rId28" Type="http://schemas.openxmlformats.org/officeDocument/2006/relationships/ctrlProp" Target="../ctrlProps/ctrlProp184.xml"/><Relationship Id="rId36" Type="http://schemas.openxmlformats.org/officeDocument/2006/relationships/ctrlProp" Target="../ctrlProps/ctrlProp192.xml"/><Relationship Id="rId49" Type="http://schemas.openxmlformats.org/officeDocument/2006/relationships/ctrlProp" Target="../ctrlProps/ctrlProp205.xml"/><Relationship Id="rId57" Type="http://schemas.openxmlformats.org/officeDocument/2006/relationships/ctrlProp" Target="../ctrlProps/ctrlProp213.xml"/><Relationship Id="rId10" Type="http://schemas.openxmlformats.org/officeDocument/2006/relationships/ctrlProp" Target="../ctrlProps/ctrlProp166.xml"/><Relationship Id="rId31" Type="http://schemas.openxmlformats.org/officeDocument/2006/relationships/ctrlProp" Target="../ctrlProps/ctrlProp187.xml"/><Relationship Id="rId44" Type="http://schemas.openxmlformats.org/officeDocument/2006/relationships/ctrlProp" Target="../ctrlProps/ctrlProp200.xml"/><Relationship Id="rId52" Type="http://schemas.openxmlformats.org/officeDocument/2006/relationships/ctrlProp" Target="../ctrlProps/ctrlProp208.xml"/><Relationship Id="rId60" Type="http://schemas.openxmlformats.org/officeDocument/2006/relationships/ctrlProp" Target="../ctrlProps/ctrlProp216.xml"/><Relationship Id="rId65" Type="http://schemas.openxmlformats.org/officeDocument/2006/relationships/ctrlProp" Target="../ctrlProps/ctrlProp221.xml"/><Relationship Id="rId73" Type="http://schemas.openxmlformats.org/officeDocument/2006/relationships/ctrlProp" Target="../ctrlProps/ctrlProp229.xml"/><Relationship Id="rId78" Type="http://schemas.openxmlformats.org/officeDocument/2006/relationships/ctrlProp" Target="../ctrlProps/ctrlProp234.xml"/><Relationship Id="rId81" Type="http://schemas.openxmlformats.org/officeDocument/2006/relationships/ctrlProp" Target="../ctrlProps/ctrlProp237.xml"/><Relationship Id="rId86" Type="http://schemas.openxmlformats.org/officeDocument/2006/relationships/ctrlProp" Target="../ctrlProps/ctrlProp2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5"/>
  </sheetPr>
  <dimension ref="A1:BH101"/>
  <sheetViews>
    <sheetView showGridLines="0" tabSelected="1" zoomScaleNormal="100" workbookViewId="0">
      <selection activeCell="F5" sqref="F5:AD5"/>
    </sheetView>
  </sheetViews>
  <sheetFormatPr defaultColWidth="3.09765625" defaultRowHeight="13.8" x14ac:dyDescent="0.25"/>
  <cols>
    <col min="1" max="1" width="2.69921875" style="1" customWidth="1"/>
    <col min="2" max="14" width="2.59765625" customWidth="1"/>
    <col min="15" max="15" width="3" customWidth="1"/>
    <col min="16" max="33" width="2.59765625" customWidth="1"/>
    <col min="34" max="37" width="2.59765625" style="162" hidden="1" customWidth="1"/>
    <col min="38" max="38" width="2.59765625" style="48" hidden="1" customWidth="1"/>
    <col min="39" max="39" width="2.5" style="48" hidden="1" customWidth="1"/>
    <col min="40" max="45" width="2.59765625" style="48" hidden="1" customWidth="1"/>
    <col min="46" max="46" width="2.59765625" style="55" hidden="1" customWidth="1"/>
    <col min="47" max="49" width="2.59765625" style="48" hidden="1" customWidth="1"/>
    <col min="50" max="56" width="2.59765625" style="137" hidden="1" customWidth="1"/>
    <col min="57" max="60" width="2.59765625" style="162" hidden="1" customWidth="1"/>
  </cols>
  <sheetData>
    <row r="1" spans="1:60" ht="7.5" customHeight="1" x14ac:dyDescent="0.5">
      <c r="A1" s="278" t="s">
        <v>328</v>
      </c>
      <c r="B1" s="279"/>
      <c r="D1" s="24" t="s">
        <v>1</v>
      </c>
      <c r="E1" s="143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H1" s="170"/>
      <c r="AI1" s="170"/>
      <c r="AJ1" s="170"/>
      <c r="AK1" s="170"/>
    </row>
    <row r="2" spans="1:60" ht="39.75" customHeight="1" x14ac:dyDescent="0.25">
      <c r="D2" s="152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L2" s="61" t="s">
        <v>115</v>
      </c>
    </row>
    <row r="3" spans="1:60" ht="15.75" customHeight="1" x14ac:dyDescent="0.25">
      <c r="AL3" s="61" t="s">
        <v>116</v>
      </c>
    </row>
    <row r="4" spans="1:60" ht="6" customHeight="1" x14ac:dyDescent="0.25">
      <c r="AL4" s="61"/>
    </row>
    <row r="5" spans="1:60" ht="21.75" customHeight="1" x14ac:dyDescent="0.25">
      <c r="A5" s="1" t="s">
        <v>2</v>
      </c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L5" s="61" t="s">
        <v>117</v>
      </c>
    </row>
    <row r="6" spans="1:60" x14ac:dyDescent="0.25">
      <c r="A6" s="1" t="s">
        <v>1</v>
      </c>
      <c r="F6" t="s">
        <v>83</v>
      </c>
      <c r="AL6" s="53">
        <f>Formulas!E6</f>
        <v>0</v>
      </c>
    </row>
    <row r="8" spans="1:60" x14ac:dyDescent="0.25">
      <c r="A8" s="1" t="s">
        <v>3</v>
      </c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L8" s="53">
        <f>Formulas!E8</f>
        <v>0</v>
      </c>
    </row>
    <row r="9" spans="1:60" s="11" customFormat="1" x14ac:dyDescent="0.25">
      <c r="A9" s="10"/>
      <c r="F9" s="11" t="s">
        <v>84</v>
      </c>
      <c r="AH9" s="163"/>
      <c r="AI9" s="163"/>
      <c r="AJ9" s="163"/>
      <c r="AK9" s="163"/>
      <c r="AL9" s="49"/>
      <c r="AM9" s="49"/>
      <c r="AN9" s="49"/>
      <c r="AO9" s="49"/>
      <c r="AP9" s="49"/>
      <c r="AQ9" s="49"/>
      <c r="AR9" s="49"/>
      <c r="AS9" s="49"/>
      <c r="AT9" s="54"/>
      <c r="AU9" s="49"/>
      <c r="AV9" s="49"/>
      <c r="AW9" s="49"/>
      <c r="AX9" s="23"/>
      <c r="AY9" s="23"/>
      <c r="AZ9" s="23"/>
      <c r="BA9" s="23"/>
      <c r="BB9" s="23"/>
      <c r="BC9" s="23"/>
      <c r="BD9" s="23"/>
      <c r="BE9" s="163"/>
      <c r="BF9" s="163"/>
      <c r="BG9" s="163"/>
      <c r="BH9" s="163"/>
    </row>
    <row r="10" spans="1:60" s="11" customFormat="1" x14ac:dyDescent="0.25">
      <c r="A10" s="10"/>
      <c r="AH10" s="163"/>
      <c r="AI10" s="163"/>
      <c r="AJ10" s="163"/>
      <c r="AK10" s="163"/>
      <c r="AL10" s="49"/>
      <c r="AM10" s="49"/>
      <c r="AN10" s="49"/>
      <c r="AO10" s="49"/>
      <c r="AP10" s="49"/>
      <c r="AQ10" s="49"/>
      <c r="AR10" s="49"/>
      <c r="AS10" s="49"/>
      <c r="AT10" s="54"/>
      <c r="AU10" s="49"/>
      <c r="AV10" s="49"/>
      <c r="AW10" s="49"/>
      <c r="AX10" s="23"/>
      <c r="AY10" s="23"/>
      <c r="AZ10" s="23"/>
      <c r="BA10" s="23"/>
      <c r="BB10" s="23"/>
      <c r="BC10" s="23"/>
      <c r="BD10" s="23"/>
      <c r="BE10" s="163"/>
      <c r="BF10" s="163"/>
      <c r="BG10" s="163"/>
      <c r="BH10" s="163"/>
    </row>
    <row r="11" spans="1:60" s="98" customFormat="1" x14ac:dyDescent="0.25">
      <c r="A11" s="97" t="s">
        <v>175</v>
      </c>
      <c r="B11" s="77"/>
      <c r="C11" s="77"/>
      <c r="D11" s="77"/>
      <c r="E11" s="77"/>
      <c r="F11" s="77"/>
      <c r="G11" s="77"/>
      <c r="H11" s="77"/>
      <c r="I11" s="77"/>
      <c r="J11" s="77"/>
      <c r="Q11" s="284" t="s">
        <v>173</v>
      </c>
      <c r="R11" s="284"/>
      <c r="S11" s="49" t="s">
        <v>174</v>
      </c>
      <c r="AH11" s="166"/>
      <c r="AI11" s="166"/>
      <c r="AJ11" s="166"/>
      <c r="AK11" s="166"/>
      <c r="AT11" s="116"/>
      <c r="AX11" s="138"/>
      <c r="AY11" s="138"/>
      <c r="AZ11" s="138"/>
      <c r="BA11" s="138"/>
      <c r="BB11" s="138"/>
      <c r="BC11" s="138"/>
      <c r="BD11" s="138"/>
      <c r="BE11" s="166"/>
      <c r="BF11" s="166"/>
      <c r="BG11" s="166"/>
      <c r="BH11" s="166"/>
    </row>
    <row r="12" spans="1:60" s="11" customFormat="1" x14ac:dyDescent="0.25">
      <c r="A12" s="10"/>
      <c r="AH12" s="163"/>
      <c r="AI12" s="163"/>
      <c r="AJ12" s="163"/>
      <c r="AK12" s="163"/>
      <c r="AL12" s="49"/>
      <c r="AM12" s="49"/>
      <c r="AN12" s="49"/>
      <c r="AO12" s="49"/>
      <c r="AP12" s="49"/>
      <c r="AQ12" s="49"/>
      <c r="AR12" s="49"/>
      <c r="AS12" s="49"/>
      <c r="AT12" s="54"/>
      <c r="AU12" s="49"/>
      <c r="AV12" s="49"/>
      <c r="AW12" s="49"/>
      <c r="AX12" s="23"/>
      <c r="AY12" s="23"/>
      <c r="AZ12" s="23"/>
      <c r="BA12" s="23"/>
      <c r="BB12" s="23"/>
      <c r="BC12" s="23"/>
      <c r="BD12" s="23"/>
      <c r="BE12" s="163"/>
      <c r="BF12" s="163"/>
      <c r="BG12" s="163"/>
      <c r="BH12" s="163"/>
    </row>
    <row r="13" spans="1:60" s="11" customFormat="1" ht="18" customHeight="1" x14ac:dyDescent="0.25">
      <c r="A13" s="64"/>
      <c r="AH13" s="163"/>
      <c r="AI13" s="163"/>
      <c r="AJ13" s="163"/>
      <c r="AK13" s="163"/>
      <c r="AL13" s="49"/>
      <c r="AM13" s="49"/>
      <c r="AN13" s="49"/>
      <c r="AO13" s="49"/>
      <c r="AP13" s="49"/>
      <c r="AQ13" s="49"/>
      <c r="AR13" s="49"/>
      <c r="AS13" s="49"/>
      <c r="AT13" s="54"/>
      <c r="AU13" s="49"/>
      <c r="AV13" s="49"/>
      <c r="AW13" s="49"/>
      <c r="AX13" s="23"/>
      <c r="AY13" s="23"/>
      <c r="AZ13" s="23"/>
      <c r="BA13" s="23"/>
      <c r="BB13" s="23"/>
      <c r="BC13" s="23"/>
      <c r="BD13" s="23"/>
      <c r="BE13" s="163"/>
      <c r="BF13" s="163"/>
      <c r="BG13" s="163"/>
      <c r="BH13" s="163"/>
    </row>
    <row r="14" spans="1:60" s="11" customFormat="1" x14ac:dyDescent="0.25">
      <c r="A14" s="10" t="s">
        <v>5</v>
      </c>
      <c r="B14" s="11" t="s">
        <v>250</v>
      </c>
      <c r="T14" s="15" t="s">
        <v>85</v>
      </c>
      <c r="AH14" s="163"/>
      <c r="AI14" s="163"/>
      <c r="AJ14" s="163"/>
      <c r="AK14" s="163"/>
      <c r="AL14" s="49"/>
      <c r="AM14" s="49"/>
      <c r="AN14" s="49"/>
      <c r="AO14" s="49"/>
      <c r="AP14" s="49"/>
      <c r="AQ14" s="49"/>
      <c r="AR14" s="49"/>
      <c r="AS14" s="49"/>
      <c r="AT14" s="54"/>
      <c r="AU14" s="49"/>
      <c r="AV14" s="49"/>
      <c r="AW14" s="49"/>
      <c r="AX14" s="23"/>
      <c r="AY14" s="23"/>
      <c r="AZ14" s="23"/>
      <c r="BA14" s="23"/>
      <c r="BB14" s="23"/>
      <c r="BC14" s="23"/>
      <c r="BD14" s="23"/>
      <c r="BE14" s="163"/>
      <c r="BF14" s="163"/>
      <c r="BG14" s="163"/>
      <c r="BH14" s="163"/>
    </row>
    <row r="15" spans="1:60" s="11" customFormat="1" ht="16.5" customHeight="1" x14ac:dyDescent="0.25">
      <c r="A15" s="4"/>
      <c r="B15" s="16"/>
      <c r="D15" s="285"/>
      <c r="E15" s="285"/>
      <c r="L15" s="285"/>
      <c r="M15" s="285"/>
      <c r="P15" s="285"/>
      <c r="Q15" s="286"/>
      <c r="R15" s="16"/>
      <c r="T15" s="186"/>
      <c r="U15" s="186"/>
      <c r="AH15" s="163"/>
      <c r="AI15" s="163"/>
      <c r="AJ15" s="163"/>
      <c r="AK15" s="163"/>
      <c r="AL15" s="193" t="str">
        <f>Formulas!D13</f>
        <v/>
      </c>
      <c r="AM15" s="49"/>
      <c r="AN15" s="193" t="str">
        <f>Formulas!D17</f>
        <v/>
      </c>
      <c r="AO15" s="49"/>
      <c r="AP15" s="193" t="str">
        <f>Formulas!D21</f>
        <v/>
      </c>
      <c r="AQ15" s="49"/>
      <c r="AR15" s="49"/>
      <c r="AS15" s="193" t="str">
        <f>Formulas!D26</f>
        <v/>
      </c>
      <c r="AT15" s="54"/>
      <c r="AU15" s="49"/>
      <c r="AV15" s="49"/>
      <c r="AW15" s="49"/>
      <c r="AX15" s="23"/>
      <c r="AY15" s="23"/>
      <c r="AZ15" s="23"/>
      <c r="BA15" s="23"/>
      <c r="BB15" s="23"/>
      <c r="BC15" s="23"/>
      <c r="BD15" s="23"/>
      <c r="BE15" s="163"/>
      <c r="BF15" s="163"/>
      <c r="BG15" s="163"/>
      <c r="BH15" s="163"/>
    </row>
    <row r="16" spans="1:60" s="11" customFormat="1" ht="16.5" customHeight="1" x14ac:dyDescent="0.25">
      <c r="A16" s="10"/>
      <c r="B16" s="189"/>
      <c r="C16" s="189"/>
      <c r="D16" s="189"/>
      <c r="E16" s="189"/>
      <c r="F16" s="189"/>
      <c r="G16" s="192"/>
      <c r="H16" s="189"/>
      <c r="I16" s="287"/>
      <c r="J16" s="287"/>
      <c r="K16" s="192"/>
      <c r="L16" s="189"/>
      <c r="M16" s="287"/>
      <c r="N16" s="289"/>
      <c r="O16" s="189"/>
      <c r="P16" s="189"/>
      <c r="Q16" s="287"/>
      <c r="R16" s="287"/>
      <c r="S16" s="189"/>
      <c r="T16" s="189"/>
      <c r="AH16" s="163"/>
      <c r="AI16" s="163"/>
      <c r="AJ16" s="163"/>
      <c r="AK16" s="163"/>
      <c r="AL16" s="193" t="str">
        <f>Formulas!D14</f>
        <v/>
      </c>
      <c r="AM16" s="49"/>
      <c r="AN16" s="193" t="str">
        <f>Formulas!D18</f>
        <v/>
      </c>
      <c r="AO16" s="49"/>
      <c r="AP16" s="193" t="str">
        <f>Formulas!D22</f>
        <v/>
      </c>
      <c r="AQ16" s="49"/>
      <c r="AR16" s="49"/>
      <c r="AS16" s="193" t="str">
        <f>Formulas!D27</f>
        <v/>
      </c>
      <c r="AT16" s="54"/>
      <c r="AU16" s="49"/>
      <c r="AV16" s="49"/>
      <c r="AW16" s="49"/>
      <c r="AX16" s="23"/>
      <c r="AY16" s="23"/>
      <c r="AZ16" s="23"/>
      <c r="BA16" s="23"/>
      <c r="BB16" s="23"/>
      <c r="BC16" s="23"/>
      <c r="BD16" s="23"/>
      <c r="BE16" s="163"/>
      <c r="BF16" s="163"/>
      <c r="BG16" s="163"/>
      <c r="BH16" s="163"/>
    </row>
    <row r="17" spans="1:60" s="11" customFormat="1" ht="16.5" customHeight="1" x14ac:dyDescent="0.25">
      <c r="A17" s="10"/>
      <c r="B17" s="189"/>
      <c r="C17" s="189"/>
      <c r="D17" s="189"/>
      <c r="E17" s="189"/>
      <c r="F17" s="189"/>
      <c r="G17" s="190"/>
      <c r="H17" s="189"/>
      <c r="I17" s="191"/>
      <c r="J17" s="191"/>
      <c r="K17" s="192"/>
      <c r="L17" s="189"/>
      <c r="M17" s="191"/>
      <c r="N17" s="191"/>
      <c r="O17" s="189"/>
      <c r="P17" s="189"/>
      <c r="Q17" s="189"/>
      <c r="R17" s="189"/>
      <c r="S17" s="189"/>
      <c r="T17" s="189"/>
      <c r="AH17" s="163"/>
      <c r="AI17" s="163"/>
      <c r="AJ17" s="163"/>
      <c r="AK17" s="163"/>
      <c r="AL17" s="193" t="str">
        <f>Formulas!D15</f>
        <v/>
      </c>
      <c r="AM17" s="49"/>
      <c r="AN17" s="193" t="str">
        <f>Formulas!D19</f>
        <v/>
      </c>
      <c r="AO17" s="49"/>
      <c r="AP17" s="193" t="str">
        <f>Formulas!D23</f>
        <v/>
      </c>
      <c r="AQ17" s="49"/>
      <c r="AR17" s="49"/>
      <c r="AS17" s="193" t="str">
        <f>Formulas!D28</f>
        <v/>
      </c>
      <c r="AT17" s="54"/>
      <c r="AU17" s="49"/>
      <c r="AV17" s="49"/>
      <c r="AW17" s="49"/>
      <c r="AX17" s="23"/>
      <c r="AY17" s="23"/>
      <c r="AZ17" s="23"/>
      <c r="BA17" s="23"/>
      <c r="BB17" s="23"/>
      <c r="BC17" s="23"/>
      <c r="BD17" s="23"/>
      <c r="BE17" s="163"/>
      <c r="BF17" s="163"/>
      <c r="BG17" s="163"/>
      <c r="BH17" s="163"/>
    </row>
    <row r="18" spans="1:60" s="11" customFormat="1" ht="16.5" customHeight="1" x14ac:dyDescent="0.25">
      <c r="A18" s="10"/>
      <c r="B18" s="189"/>
      <c r="C18" s="189"/>
      <c r="D18" s="189"/>
      <c r="E18" s="189"/>
      <c r="F18" s="189"/>
      <c r="G18" s="192"/>
      <c r="H18" s="189"/>
      <c r="I18" s="287"/>
      <c r="J18" s="287"/>
      <c r="K18" s="288"/>
      <c r="L18" s="189"/>
      <c r="M18" s="191"/>
      <c r="N18" s="191"/>
      <c r="O18" s="189"/>
      <c r="P18" s="189"/>
      <c r="Q18" s="189"/>
      <c r="R18" s="189"/>
      <c r="S18" s="189"/>
      <c r="T18" s="189"/>
      <c r="AH18" s="163"/>
      <c r="AI18" s="163"/>
      <c r="AJ18" s="163"/>
      <c r="AK18" s="163"/>
      <c r="AL18" s="193" t="str">
        <f>Formulas!D16</f>
        <v/>
      </c>
      <c r="AM18" s="49"/>
      <c r="AN18" s="242"/>
      <c r="AO18" s="49"/>
      <c r="AP18" s="193" t="str">
        <f>Formulas!D24</f>
        <v/>
      </c>
      <c r="AQ18" s="49"/>
      <c r="AR18" s="49"/>
      <c r="AT18" s="54"/>
      <c r="AU18" s="49"/>
      <c r="AV18" s="49"/>
      <c r="AW18" s="49"/>
      <c r="AX18" s="23"/>
      <c r="AY18" s="23"/>
      <c r="AZ18" s="23"/>
      <c r="BA18" s="23"/>
      <c r="BB18" s="23"/>
      <c r="BC18" s="23"/>
      <c r="BD18" s="23"/>
      <c r="BE18" s="163"/>
      <c r="BF18" s="163"/>
      <c r="BG18" s="163"/>
      <c r="BH18" s="163"/>
    </row>
    <row r="19" spans="1:60" s="11" customFormat="1" ht="16.5" customHeight="1" x14ac:dyDescent="0.25">
      <c r="A19" s="213" t="str">
        <f>Formulas!E29</f>
        <v/>
      </c>
      <c r="I19" s="186"/>
      <c r="J19" s="186"/>
      <c r="AH19" s="163"/>
      <c r="AI19" s="163"/>
      <c r="AJ19" s="163"/>
      <c r="AK19" s="163"/>
      <c r="AL19" s="49"/>
      <c r="AM19" s="49"/>
      <c r="AN19" s="49"/>
      <c r="AO19" s="49"/>
      <c r="AP19" s="49"/>
      <c r="AQ19" s="49"/>
      <c r="AR19" s="49"/>
      <c r="AS19" s="49"/>
      <c r="AT19" s="54"/>
      <c r="AU19" s="49"/>
      <c r="AV19" s="49"/>
      <c r="AW19" s="49"/>
      <c r="AX19" s="23"/>
      <c r="AY19" s="23"/>
      <c r="AZ19" s="23"/>
      <c r="BA19" s="23"/>
      <c r="BB19" s="23"/>
      <c r="BC19" s="23"/>
      <c r="BD19" s="23"/>
      <c r="BE19" s="163"/>
      <c r="BF19" s="163"/>
      <c r="BG19" s="163"/>
      <c r="BH19" s="163"/>
    </row>
    <row r="20" spans="1:60" s="11" customFormat="1" ht="18" customHeight="1" x14ac:dyDescent="0.25">
      <c r="A20" s="64"/>
      <c r="AH20" s="163"/>
      <c r="AI20" s="163"/>
      <c r="AJ20" s="163"/>
      <c r="AK20" s="163"/>
      <c r="AL20" s="49"/>
      <c r="AM20" s="49"/>
      <c r="AN20" s="49"/>
      <c r="AO20" s="49"/>
      <c r="AP20" s="49"/>
      <c r="AQ20" s="49"/>
      <c r="AR20" s="49"/>
      <c r="AS20" s="49"/>
      <c r="AT20" s="54"/>
      <c r="AU20" s="49"/>
      <c r="AV20" s="49"/>
      <c r="AW20" s="49"/>
      <c r="AX20" s="23"/>
      <c r="AY20" s="23"/>
      <c r="AZ20" s="23"/>
      <c r="BA20" s="23"/>
      <c r="BB20" s="23"/>
      <c r="BC20" s="23"/>
      <c r="BD20" s="23"/>
      <c r="BE20" s="163"/>
      <c r="BF20" s="163"/>
      <c r="BG20" s="163"/>
      <c r="BH20" s="163"/>
    </row>
    <row r="21" spans="1:60" s="11" customFormat="1" x14ac:dyDescent="0.25">
      <c r="A21" s="10" t="s">
        <v>6</v>
      </c>
      <c r="B21" s="11" t="s">
        <v>249</v>
      </c>
      <c r="AH21" s="163"/>
      <c r="AI21" s="163"/>
      <c r="AJ21" s="163"/>
      <c r="AK21" s="163"/>
      <c r="AL21" s="49"/>
      <c r="AM21" s="49"/>
      <c r="AN21" s="49"/>
      <c r="AO21" s="49"/>
      <c r="AP21" s="49"/>
      <c r="AQ21" s="49"/>
      <c r="AR21" s="49"/>
      <c r="AS21" s="49"/>
      <c r="AT21" s="54"/>
      <c r="AU21" s="49"/>
      <c r="AV21" s="49"/>
      <c r="AW21" s="49"/>
      <c r="AX21" s="23"/>
      <c r="AY21" s="23"/>
      <c r="AZ21" s="23"/>
      <c r="BA21" s="23"/>
      <c r="BB21" s="23"/>
      <c r="BC21" s="23"/>
      <c r="BD21" s="23"/>
      <c r="BE21" s="163"/>
      <c r="BF21" s="163"/>
      <c r="BG21" s="163"/>
      <c r="BH21" s="163"/>
    </row>
    <row r="22" spans="1:60" s="11" customFormat="1" ht="14.4" x14ac:dyDescent="0.3">
      <c r="A22" s="4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3" t="str">
        <f>Formulas!F37</f>
        <v/>
      </c>
      <c r="AH22" s="163"/>
      <c r="AI22" s="163"/>
      <c r="AJ22" s="163"/>
      <c r="AK22" s="163"/>
      <c r="AL22" s="70" t="str">
        <f>Formulas!D35</f>
        <v/>
      </c>
      <c r="AM22" s="49" t="s">
        <v>121</v>
      </c>
      <c r="AN22" s="49"/>
      <c r="AO22" s="49"/>
      <c r="AP22" s="49"/>
      <c r="AQ22" s="49"/>
      <c r="AR22" s="49"/>
      <c r="AS22" s="49"/>
      <c r="AT22" s="54"/>
      <c r="AU22" s="49"/>
      <c r="AV22" s="49"/>
      <c r="AW22" s="49"/>
      <c r="AX22" s="23"/>
      <c r="AY22" s="23"/>
      <c r="AZ22" s="23"/>
      <c r="BA22" s="23"/>
      <c r="BB22" s="23"/>
      <c r="BC22" s="23"/>
      <c r="BD22" s="23"/>
      <c r="BE22" s="163"/>
      <c r="BF22" s="163"/>
      <c r="BG22" s="163"/>
      <c r="BH22" s="163"/>
    </row>
    <row r="23" spans="1:60" s="11" customFormat="1" x14ac:dyDescent="0.25">
      <c r="A23" s="10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AH23" s="163"/>
      <c r="AI23" s="163"/>
      <c r="AJ23" s="163"/>
      <c r="AK23" s="163"/>
      <c r="AL23" s="50" t="str">
        <f>Formulas!D36</f>
        <v/>
      </c>
      <c r="AM23" s="47" t="s">
        <v>18</v>
      </c>
      <c r="AN23" s="49"/>
      <c r="AO23" s="49"/>
      <c r="AP23" s="49"/>
      <c r="AQ23" s="49"/>
      <c r="AR23" s="49"/>
      <c r="AS23" s="49"/>
      <c r="AT23" s="54"/>
      <c r="AU23" s="49"/>
      <c r="AV23" s="49"/>
      <c r="AW23" s="49"/>
      <c r="AX23" s="23"/>
      <c r="AY23" s="23"/>
      <c r="AZ23" s="23"/>
      <c r="BA23" s="23"/>
      <c r="BB23" s="23"/>
      <c r="BC23" s="23"/>
      <c r="BD23" s="23"/>
      <c r="BE23" s="163"/>
      <c r="BF23" s="163"/>
      <c r="BG23" s="163"/>
      <c r="BH23" s="163"/>
    </row>
    <row r="24" spans="1:60" s="11" customFormat="1" x14ac:dyDescent="0.25">
      <c r="A24" s="10"/>
      <c r="AH24" s="163"/>
      <c r="AI24" s="163"/>
      <c r="AJ24" s="163"/>
      <c r="AK24" s="163"/>
      <c r="AL24" s="65"/>
      <c r="AM24" s="66"/>
      <c r="AN24" s="49"/>
      <c r="AO24" s="49"/>
      <c r="AP24" s="49"/>
      <c r="AQ24" s="49"/>
      <c r="AR24" s="49"/>
      <c r="AS24" s="49"/>
      <c r="AT24" s="54"/>
      <c r="AU24" s="49"/>
      <c r="AV24" s="49"/>
      <c r="AW24" s="49"/>
      <c r="AX24" s="23"/>
      <c r="AY24" s="23"/>
      <c r="AZ24" s="23"/>
      <c r="BA24" s="23"/>
      <c r="BB24" s="23"/>
      <c r="BC24" s="23"/>
      <c r="BD24" s="23"/>
      <c r="BE24" s="163"/>
      <c r="BF24" s="163"/>
      <c r="BG24" s="163"/>
      <c r="BH24" s="163"/>
    </row>
    <row r="25" spans="1:60" s="11" customFormat="1" ht="18" customHeight="1" x14ac:dyDescent="0.25">
      <c r="A25" s="64"/>
      <c r="AH25" s="163"/>
      <c r="AI25" s="163"/>
      <c r="AJ25" s="163"/>
      <c r="AK25" s="163"/>
      <c r="AL25" s="65"/>
      <c r="AM25" s="66"/>
      <c r="AN25" s="67"/>
      <c r="AO25" s="67"/>
      <c r="AP25" s="49"/>
      <c r="AQ25" s="49"/>
      <c r="AR25" s="49"/>
      <c r="AS25" s="49"/>
      <c r="AT25" s="54"/>
      <c r="AU25" s="49"/>
      <c r="AV25" s="49"/>
      <c r="AW25" s="49"/>
      <c r="AX25" s="23"/>
      <c r="AY25" s="23"/>
      <c r="AZ25" s="23"/>
      <c r="BA25" s="23"/>
      <c r="BB25" s="23"/>
      <c r="BC25" s="23"/>
      <c r="BD25" s="23"/>
      <c r="BE25" s="163"/>
      <c r="BF25" s="163"/>
      <c r="BG25" s="163"/>
      <c r="BH25" s="163"/>
    </row>
    <row r="26" spans="1:60" s="11" customFormat="1" ht="30" customHeight="1" x14ac:dyDescent="0.25">
      <c r="A26" s="17" t="s">
        <v>19</v>
      </c>
      <c r="B26" s="282" t="s">
        <v>251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H26" s="163"/>
      <c r="AI26" s="163"/>
      <c r="AJ26" s="163"/>
      <c r="AK26" s="163"/>
      <c r="AL26" s="49"/>
      <c r="AM26" s="49"/>
      <c r="AN26" s="49"/>
      <c r="AO26" s="49"/>
      <c r="AP26" s="49"/>
      <c r="AQ26" s="49"/>
      <c r="AR26" s="49"/>
      <c r="AS26" s="49"/>
      <c r="AT26" s="54"/>
      <c r="AU26" s="49"/>
      <c r="AV26" s="49"/>
      <c r="AW26" s="49"/>
      <c r="AX26" s="23"/>
      <c r="AY26" s="23"/>
      <c r="AZ26" s="23"/>
      <c r="BA26" s="23"/>
      <c r="BB26" s="23"/>
      <c r="BC26" s="23"/>
      <c r="BD26" s="23"/>
      <c r="BE26" s="163"/>
      <c r="BF26" s="163"/>
      <c r="BG26" s="163"/>
      <c r="BH26" s="163"/>
    </row>
    <row r="27" spans="1:60" s="11" customFormat="1" ht="19.5" customHeight="1" x14ac:dyDescent="0.25">
      <c r="A27" s="4"/>
      <c r="C27" s="112"/>
      <c r="D27" s="148" t="s">
        <v>124</v>
      </c>
      <c r="M27" s="112"/>
      <c r="N27" s="148" t="s">
        <v>24</v>
      </c>
      <c r="AH27" s="163"/>
      <c r="AI27" s="163"/>
      <c r="AJ27" s="163"/>
      <c r="AK27" s="163"/>
      <c r="AL27" s="52" t="str">
        <f>Formulas!E41</f>
        <v/>
      </c>
      <c r="AM27" s="47" t="s">
        <v>21</v>
      </c>
      <c r="AN27" s="49"/>
      <c r="AO27" s="49"/>
      <c r="AP27" s="49"/>
      <c r="AQ27" s="49"/>
      <c r="AR27" s="49"/>
      <c r="AS27" s="52" t="str">
        <f>Formulas!E45</f>
        <v/>
      </c>
      <c r="AT27" s="117" t="s">
        <v>25</v>
      </c>
      <c r="AU27" s="49"/>
      <c r="AV27" s="49"/>
      <c r="AW27" s="49"/>
      <c r="AX27" s="23"/>
      <c r="AY27" s="23"/>
      <c r="AZ27" s="23"/>
      <c r="BA27" s="23"/>
      <c r="BB27" s="23"/>
      <c r="BC27" s="23"/>
      <c r="BD27" s="23"/>
      <c r="BE27" s="163"/>
      <c r="BF27" s="163"/>
      <c r="BG27" s="163"/>
      <c r="BH27" s="163"/>
    </row>
    <row r="28" spans="1:60" s="11" customFormat="1" ht="19.5" customHeight="1" x14ac:dyDescent="0.25">
      <c r="A28" s="10"/>
      <c r="C28" s="113"/>
      <c r="D28" s="148" t="s">
        <v>23</v>
      </c>
      <c r="M28" s="114"/>
      <c r="N28" s="148" t="s">
        <v>26</v>
      </c>
      <c r="AH28" s="163"/>
      <c r="AI28" s="163"/>
      <c r="AJ28" s="163"/>
      <c r="AK28" s="163"/>
      <c r="AL28" s="52" t="str">
        <f>Formulas!E42</f>
        <v/>
      </c>
      <c r="AM28" s="47" t="s">
        <v>22</v>
      </c>
      <c r="AN28" s="49"/>
      <c r="AO28" s="49"/>
      <c r="AP28" s="49"/>
      <c r="AQ28" s="49"/>
      <c r="AR28" s="49"/>
      <c r="AS28" s="52" t="str">
        <f>Formulas!E46</f>
        <v/>
      </c>
      <c r="AT28" s="117" t="s">
        <v>26</v>
      </c>
      <c r="AU28" s="49"/>
      <c r="AV28" s="49"/>
      <c r="AW28" s="49"/>
      <c r="AX28" s="23"/>
      <c r="AY28" s="23"/>
      <c r="AZ28" s="23"/>
      <c r="BA28" s="23"/>
      <c r="BB28" s="23"/>
      <c r="BC28" s="23"/>
      <c r="BD28" s="23"/>
      <c r="BE28" s="163"/>
      <c r="BF28" s="163"/>
      <c r="BG28" s="163"/>
      <c r="BH28" s="163"/>
    </row>
    <row r="29" spans="1:60" s="11" customFormat="1" ht="19.5" customHeight="1" x14ac:dyDescent="0.25">
      <c r="A29" s="10"/>
      <c r="C29" s="113"/>
      <c r="D29" s="148" t="s">
        <v>22</v>
      </c>
      <c r="M29" s="113"/>
      <c r="N29" s="148" t="s">
        <v>170</v>
      </c>
      <c r="AH29" s="163"/>
      <c r="AI29" s="163"/>
      <c r="AJ29" s="163"/>
      <c r="AK29" s="163"/>
      <c r="AL29" s="52" t="str">
        <f>Formulas!E43</f>
        <v/>
      </c>
      <c r="AM29" s="47" t="s">
        <v>23</v>
      </c>
      <c r="AN29" s="49"/>
      <c r="AO29" s="49"/>
      <c r="AP29" s="49"/>
      <c r="AQ29" s="49"/>
      <c r="AR29" s="49"/>
      <c r="AS29" s="52" t="str">
        <f>Formulas!E47</f>
        <v/>
      </c>
      <c r="AT29" s="117" t="s">
        <v>27</v>
      </c>
      <c r="AU29" s="49"/>
      <c r="AV29" s="49"/>
      <c r="AW29" s="49"/>
      <c r="AX29" s="23"/>
      <c r="AY29" s="23"/>
      <c r="AZ29" s="23"/>
      <c r="BA29" s="23"/>
      <c r="BB29" s="23"/>
      <c r="BC29" s="23"/>
      <c r="BD29" s="23"/>
      <c r="BE29" s="163"/>
      <c r="BF29" s="163"/>
      <c r="BG29" s="163"/>
      <c r="BH29" s="163"/>
    </row>
    <row r="30" spans="1:60" s="11" customFormat="1" ht="19.5" customHeight="1" x14ac:dyDescent="0.25">
      <c r="A30" s="10"/>
      <c r="C30" s="114"/>
      <c r="D30" s="148" t="s">
        <v>25</v>
      </c>
      <c r="M30" s="113"/>
      <c r="N30" s="148" t="s">
        <v>87</v>
      </c>
      <c r="AH30" s="163"/>
      <c r="AI30" s="163"/>
      <c r="AJ30" s="163"/>
      <c r="AK30" s="163"/>
      <c r="AL30" s="52" t="str">
        <f>Formulas!E44</f>
        <v/>
      </c>
      <c r="AM30" s="47" t="s">
        <v>24</v>
      </c>
      <c r="AN30" s="49"/>
      <c r="AO30" s="49"/>
      <c r="AP30" s="49"/>
      <c r="AQ30" s="49"/>
      <c r="AR30" s="49"/>
      <c r="AS30" s="52" t="str">
        <f>Formulas!E48</f>
        <v/>
      </c>
      <c r="AT30" s="117" t="s">
        <v>28</v>
      </c>
      <c r="AU30" s="49"/>
      <c r="AV30" s="49"/>
      <c r="AW30" s="49"/>
      <c r="AX30" s="23"/>
      <c r="AY30" s="23"/>
      <c r="AZ30" s="23"/>
      <c r="BA30" s="23"/>
      <c r="BB30" s="23"/>
      <c r="BC30" s="23"/>
      <c r="BD30" s="23"/>
      <c r="BE30" s="163"/>
      <c r="BF30" s="163"/>
      <c r="BG30" s="163"/>
      <c r="BH30" s="163"/>
    </row>
    <row r="31" spans="1:60" s="11" customFormat="1" x14ac:dyDescent="0.25">
      <c r="A31" s="10"/>
      <c r="AH31" s="163"/>
      <c r="AI31" s="163"/>
      <c r="AJ31" s="163"/>
      <c r="AK31" s="163"/>
      <c r="AL31" s="49"/>
      <c r="AM31" s="49"/>
      <c r="AN31" s="49"/>
      <c r="AO31" s="49"/>
      <c r="AP31" s="49"/>
      <c r="AQ31" s="49"/>
      <c r="AR31" s="49"/>
      <c r="AS31" s="49"/>
      <c r="AT31" s="54"/>
      <c r="AU31" s="49"/>
      <c r="AV31" s="49"/>
      <c r="AW31" s="49"/>
      <c r="AX31" s="23"/>
      <c r="AY31" s="23"/>
      <c r="AZ31" s="23"/>
      <c r="BA31" s="23"/>
      <c r="BB31" s="23"/>
      <c r="BC31" s="23"/>
      <c r="BD31" s="23"/>
      <c r="BE31" s="163"/>
      <c r="BF31" s="163"/>
      <c r="BG31" s="163"/>
      <c r="BH31" s="163"/>
    </row>
    <row r="32" spans="1:60" s="11" customFormat="1" ht="18" customHeight="1" x14ac:dyDescent="0.25">
      <c r="A32" s="10"/>
      <c r="AH32" s="163"/>
      <c r="AI32" s="163"/>
      <c r="AJ32" s="163"/>
      <c r="AK32" s="163"/>
      <c r="AL32" s="49"/>
      <c r="AM32" s="49"/>
      <c r="AN32" s="49"/>
      <c r="AO32" s="49"/>
      <c r="AP32" s="49"/>
      <c r="AQ32" s="49"/>
      <c r="AR32" s="49"/>
      <c r="AS32" s="49"/>
      <c r="AT32" s="54"/>
      <c r="AU32" s="49"/>
      <c r="AV32" s="49"/>
      <c r="AW32" s="49"/>
      <c r="AX32" s="23"/>
      <c r="AY32" s="23"/>
      <c r="AZ32" s="23"/>
      <c r="BA32" s="23"/>
      <c r="BB32" s="23"/>
      <c r="BC32" s="23"/>
      <c r="BD32" s="23"/>
      <c r="BE32" s="163"/>
      <c r="BF32" s="163"/>
      <c r="BG32" s="163"/>
      <c r="BH32" s="163"/>
    </row>
    <row r="33" spans="1:60" s="11" customFormat="1" x14ac:dyDescent="0.25">
      <c r="A33" s="17" t="s">
        <v>20</v>
      </c>
      <c r="B33" s="283" t="s">
        <v>252</v>
      </c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H33" s="163"/>
      <c r="AI33" s="163"/>
      <c r="AJ33" s="163"/>
      <c r="AK33" s="163"/>
      <c r="AL33" s="73" t="str">
        <f>Formulas!$E$53</f>
        <v/>
      </c>
      <c r="AM33" s="172" t="s">
        <v>16</v>
      </c>
      <c r="AN33" s="49"/>
      <c r="AO33" s="49"/>
      <c r="AP33" s="49"/>
      <c r="AQ33" s="49"/>
      <c r="AR33" s="49"/>
      <c r="AS33" s="49"/>
      <c r="AT33" s="54"/>
      <c r="AU33" s="49"/>
      <c r="AV33" s="49"/>
      <c r="AW33" s="49"/>
      <c r="AX33" s="23"/>
      <c r="AY33" s="23"/>
      <c r="AZ33" s="23"/>
      <c r="BA33" s="23"/>
      <c r="BB33" s="23"/>
      <c r="BC33" s="23"/>
      <c r="BD33" s="23"/>
      <c r="BE33" s="163"/>
      <c r="BF33" s="163"/>
      <c r="BG33" s="163"/>
      <c r="BH33" s="163"/>
    </row>
    <row r="34" spans="1:60" s="11" customFormat="1" ht="6" customHeight="1" x14ac:dyDescent="0.25">
      <c r="A34" s="17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H34" s="163"/>
      <c r="AI34" s="163"/>
      <c r="AJ34" s="163"/>
      <c r="AK34" s="163"/>
      <c r="AL34" s="49"/>
      <c r="AM34" s="49"/>
      <c r="AN34" s="49"/>
      <c r="AO34" s="49"/>
      <c r="AP34" s="49"/>
      <c r="AQ34" s="49"/>
      <c r="AR34" s="49"/>
      <c r="AS34" s="49"/>
      <c r="AT34" s="54"/>
      <c r="AU34" s="49"/>
      <c r="AV34" s="49"/>
      <c r="AW34" s="49"/>
      <c r="AX34" s="23"/>
      <c r="AY34" s="23"/>
      <c r="AZ34" s="23"/>
      <c r="BA34" s="23"/>
      <c r="BB34" s="23"/>
      <c r="BC34" s="23"/>
      <c r="BD34" s="23"/>
      <c r="BE34" s="163"/>
      <c r="BF34" s="163"/>
      <c r="BG34" s="163"/>
      <c r="BH34" s="163"/>
    </row>
    <row r="35" spans="1:60" s="11" customFormat="1" ht="3.75" customHeight="1" x14ac:dyDescent="0.25">
      <c r="A35" s="17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H35" s="163"/>
      <c r="AI35" s="163"/>
      <c r="AJ35" s="163"/>
      <c r="AK35" s="163"/>
      <c r="AL35" s="49"/>
      <c r="AM35" s="49"/>
      <c r="AN35" s="49"/>
      <c r="AO35" s="49"/>
      <c r="AP35" s="49"/>
      <c r="AQ35" s="49"/>
      <c r="AR35" s="49"/>
      <c r="AS35" s="49"/>
      <c r="AT35" s="54"/>
      <c r="AU35" s="49"/>
      <c r="AV35" s="49"/>
      <c r="AW35" s="49"/>
      <c r="AX35" s="23"/>
      <c r="AY35" s="23"/>
      <c r="AZ35" s="23"/>
      <c r="BA35" s="23"/>
      <c r="BB35" s="23"/>
      <c r="BC35" s="23"/>
      <c r="BD35" s="23"/>
      <c r="BE35" s="163"/>
      <c r="BF35" s="163"/>
      <c r="BG35" s="163"/>
      <c r="BH35" s="163"/>
    </row>
    <row r="36" spans="1:60" s="11" customFormat="1" ht="14.25" customHeight="1" x14ac:dyDescent="0.25">
      <c r="A36" s="4"/>
      <c r="B36" s="134"/>
      <c r="C36" s="135"/>
      <c r="D36" s="19"/>
      <c r="E36" s="123"/>
      <c r="F36" s="123"/>
      <c r="H36" s="136"/>
      <c r="K36" s="123"/>
      <c r="L36" s="123"/>
      <c r="O36" s="136"/>
      <c r="P36" s="123"/>
      <c r="Q36" s="123"/>
      <c r="R36" s="123"/>
      <c r="S36" s="123"/>
      <c r="V36" s="136"/>
      <c r="W36" s="123"/>
      <c r="X36" s="123"/>
      <c r="Y36" s="123"/>
      <c r="Z36" s="123"/>
      <c r="AB36" s="136"/>
      <c r="AC36" s="123"/>
      <c r="AD36" s="123"/>
      <c r="AE36" s="123"/>
      <c r="AF36" s="123"/>
      <c r="AG36" s="123"/>
      <c r="AH36" s="239"/>
      <c r="AI36" s="239"/>
      <c r="AJ36" s="239"/>
      <c r="AK36" s="239"/>
      <c r="AL36" s="73" t="str">
        <f>Formulas!E54</f>
        <v/>
      </c>
      <c r="AM36" s="255" t="s">
        <v>297</v>
      </c>
      <c r="AN36" s="49"/>
      <c r="AO36" s="49"/>
      <c r="AP36" s="73" t="str">
        <f>Formulas!$E$64</f>
        <v/>
      </c>
      <c r="AQ36" s="74" t="s">
        <v>218</v>
      </c>
      <c r="AR36" s="49"/>
      <c r="AS36" s="49"/>
      <c r="AT36" s="73" t="str">
        <f>Formulas!E76</f>
        <v/>
      </c>
      <c r="AU36" s="74" t="s">
        <v>228</v>
      </c>
      <c r="AV36" s="49"/>
      <c r="AW36" s="49"/>
      <c r="AX36" s="141" t="str">
        <f>Formulas!$E$89</f>
        <v/>
      </c>
      <c r="AY36" s="74" t="s">
        <v>237</v>
      </c>
      <c r="AZ36" s="23"/>
      <c r="BA36" s="23"/>
      <c r="BB36" s="141" t="str">
        <f>Formulas!$E$97</f>
        <v/>
      </c>
      <c r="BC36" s="74" t="s">
        <v>157</v>
      </c>
      <c r="BD36" s="23"/>
      <c r="BE36" s="163"/>
      <c r="BF36" s="163"/>
      <c r="BG36" s="163"/>
      <c r="BH36" s="163"/>
    </row>
    <row r="37" spans="1:60" s="11" customFormat="1" ht="16.5" customHeight="1" x14ac:dyDescent="0.4">
      <c r="A37" s="251" t="str">
        <f>Formulas!D54</f>
        <v/>
      </c>
      <c r="G37" s="223" t="str">
        <f>Formulas!D64</f>
        <v/>
      </c>
      <c r="H37" s="139"/>
      <c r="I37" s="139"/>
      <c r="J37" s="139"/>
      <c r="K37" s="139"/>
      <c r="L37" s="139"/>
      <c r="N37" s="252" t="str">
        <f>Formulas!D76</f>
        <v/>
      </c>
      <c r="O37" s="246"/>
      <c r="P37" s="246"/>
      <c r="Q37" s="246"/>
      <c r="R37" s="246"/>
      <c r="S37" s="246"/>
      <c r="T37" s="139"/>
      <c r="U37" s="253" t="str">
        <f>Formulas!D89</f>
        <v/>
      </c>
      <c r="V37" s="133"/>
      <c r="AA37" s="252" t="str">
        <f>Formulas!D97</f>
        <v/>
      </c>
      <c r="AH37" s="239"/>
      <c r="AI37" s="239"/>
      <c r="AJ37" s="239"/>
      <c r="AK37" s="239"/>
      <c r="AL37" s="73" t="str">
        <f>Formulas!E55</f>
        <v/>
      </c>
      <c r="AM37" s="74" t="s">
        <v>125</v>
      </c>
      <c r="AN37" s="49"/>
      <c r="AO37" s="49"/>
      <c r="AP37" s="73" t="str">
        <f>Formulas!$E$65</f>
        <v/>
      </c>
      <c r="AQ37" s="74" t="s">
        <v>219</v>
      </c>
      <c r="AR37" s="49"/>
      <c r="AS37" s="49"/>
      <c r="AT37" s="73" t="str">
        <f>Formulas!E80</f>
        <v/>
      </c>
      <c r="AU37" s="255" t="s">
        <v>303</v>
      </c>
      <c r="AV37" s="49"/>
      <c r="AW37" s="49"/>
      <c r="AX37" s="141" t="str">
        <f>Formulas!$E$90</f>
        <v/>
      </c>
      <c r="AY37" s="74" t="s">
        <v>238</v>
      </c>
      <c r="AZ37" s="23"/>
      <c r="BA37" s="23"/>
      <c r="BB37" s="141" t="str">
        <f>Formulas!$E$98</f>
        <v/>
      </c>
      <c r="BC37" s="76" t="s">
        <v>245</v>
      </c>
      <c r="BD37" s="23"/>
      <c r="BE37" s="163"/>
      <c r="BF37" s="163"/>
      <c r="BG37" s="163"/>
      <c r="BH37" s="163"/>
    </row>
    <row r="38" spans="1:60" s="11" customFormat="1" ht="16.5" customHeight="1" x14ac:dyDescent="0.4">
      <c r="A38" s="251" t="str">
        <f>Formulas!D55</f>
        <v/>
      </c>
      <c r="C38" s="133" t="s">
        <v>1</v>
      </c>
      <c r="G38" s="223" t="str">
        <f>Formulas!D65</f>
        <v/>
      </c>
      <c r="N38" s="252" t="str">
        <f>Formulas!D80</f>
        <v/>
      </c>
      <c r="O38" s="246"/>
      <c r="P38" s="246"/>
      <c r="Q38" s="246"/>
      <c r="R38" s="246"/>
      <c r="S38" s="246"/>
      <c r="T38" s="139"/>
      <c r="U38" s="252" t="str">
        <f>Formulas!D90</f>
        <v/>
      </c>
      <c r="V38" s="123"/>
      <c r="W38" s="123"/>
      <c r="X38" s="123"/>
      <c r="Y38" s="123"/>
      <c r="Z38" s="123"/>
      <c r="AA38" s="252" t="str">
        <f>Formulas!D98</f>
        <v/>
      </c>
      <c r="AB38" s="123"/>
      <c r="AC38" s="123"/>
      <c r="AD38" s="123"/>
      <c r="AE38" s="123"/>
      <c r="AF38" s="123"/>
      <c r="AG38" s="123"/>
      <c r="AH38" s="239"/>
      <c r="AI38" s="239"/>
      <c r="AJ38" s="239"/>
      <c r="AK38" s="239"/>
      <c r="AL38" s="73" t="str">
        <f>Formulas!$E$56</f>
        <v/>
      </c>
      <c r="AM38" s="74" t="s">
        <v>126</v>
      </c>
      <c r="AN38" s="49"/>
      <c r="AO38" s="49"/>
      <c r="AP38" s="73" t="str">
        <f>Formulas!$E$66</f>
        <v/>
      </c>
      <c r="AQ38" s="74" t="s">
        <v>127</v>
      </c>
      <c r="AR38" s="49"/>
      <c r="AS38" s="49"/>
      <c r="AT38" s="73" t="str">
        <f>Formulas!E81</f>
        <v/>
      </c>
      <c r="AU38" s="255" t="s">
        <v>298</v>
      </c>
      <c r="AV38" s="49"/>
      <c r="AW38" s="49"/>
      <c r="AX38" s="141" t="str">
        <f>Formulas!$E$91</f>
        <v/>
      </c>
      <c r="AY38" s="255" t="s">
        <v>304</v>
      </c>
      <c r="AZ38" s="23"/>
      <c r="BA38" s="23"/>
      <c r="BB38" s="141" t="str">
        <f>Formulas!$E$99</f>
        <v/>
      </c>
      <c r="BC38" s="76" t="s">
        <v>246</v>
      </c>
      <c r="BD38" s="23"/>
      <c r="BE38" s="163"/>
      <c r="BF38" s="163"/>
      <c r="BG38" s="163"/>
      <c r="BH38" s="163"/>
    </row>
    <row r="39" spans="1:60" s="11" customFormat="1" ht="16.5" customHeight="1" x14ac:dyDescent="0.4">
      <c r="A39" s="251" t="str">
        <f>Formulas!D56</f>
        <v/>
      </c>
      <c r="C39" s="133"/>
      <c r="G39" s="223" t="str">
        <f>Formulas!D66</f>
        <v/>
      </c>
      <c r="I39" s="123"/>
      <c r="J39" s="123"/>
      <c r="K39" s="123"/>
      <c r="L39" s="123"/>
      <c r="N39" s="252" t="str">
        <f>Formulas!D81</f>
        <v/>
      </c>
      <c r="O39" s="246"/>
      <c r="P39" s="246"/>
      <c r="Q39" s="246"/>
      <c r="R39" s="246"/>
      <c r="S39" s="246"/>
      <c r="T39" s="139"/>
      <c r="U39" s="252" t="str">
        <f>Formulas!D91</f>
        <v/>
      </c>
      <c r="V39" s="123"/>
      <c r="W39" s="123"/>
      <c r="X39" s="123"/>
      <c r="Y39" s="123"/>
      <c r="Z39" s="123"/>
      <c r="AA39" s="252"/>
      <c r="AB39" s="123"/>
      <c r="AC39" s="123"/>
      <c r="AD39" s="123"/>
      <c r="AE39" s="123"/>
      <c r="AF39" s="123"/>
      <c r="AG39" s="261" t="str">
        <f>Formulas!D99</f>
        <v/>
      </c>
      <c r="AH39" s="239"/>
      <c r="AI39" s="239"/>
      <c r="AJ39" s="239"/>
      <c r="AK39" s="239"/>
      <c r="AL39" s="73" t="str">
        <f>Formulas!$E$58</f>
        <v/>
      </c>
      <c r="AM39" s="74" t="s">
        <v>216</v>
      </c>
      <c r="AN39" s="49"/>
      <c r="AO39" s="49"/>
      <c r="AP39" s="73" t="str">
        <f>Formulas!$E$67</f>
        <v/>
      </c>
      <c r="AQ39" s="74" t="s">
        <v>220</v>
      </c>
      <c r="AR39" s="49"/>
      <c r="AS39" s="49"/>
      <c r="AT39" s="73" t="str">
        <f>Formulas!$E$82</f>
        <v/>
      </c>
      <c r="AU39" s="74" t="s">
        <v>232</v>
      </c>
      <c r="AV39" s="49"/>
      <c r="AW39" s="49"/>
      <c r="AX39" s="141" t="str">
        <f>Formulas!$E$92</f>
        <v/>
      </c>
      <c r="AY39" s="74" t="s">
        <v>240</v>
      </c>
      <c r="AZ39" s="23"/>
      <c r="BA39" s="23"/>
      <c r="BB39" s="141" t="str">
        <f>Formulas!E100</f>
        <v/>
      </c>
      <c r="BC39" s="76" t="s">
        <v>247</v>
      </c>
      <c r="BD39" s="23"/>
      <c r="BE39" s="163"/>
      <c r="BF39" s="163"/>
      <c r="BG39" s="163"/>
      <c r="BH39" s="163"/>
    </row>
    <row r="40" spans="1:60" s="11" customFormat="1" ht="16.5" customHeight="1" x14ac:dyDescent="0.4">
      <c r="A40" s="251" t="str">
        <f>Formulas!D58</f>
        <v/>
      </c>
      <c r="G40" s="223" t="str">
        <f>Formulas!D67</f>
        <v/>
      </c>
      <c r="H40" s="123"/>
      <c r="I40" s="123"/>
      <c r="J40" s="123"/>
      <c r="K40" s="123"/>
      <c r="L40" s="123"/>
      <c r="N40" s="252" t="str">
        <f>Formulas!D82</f>
        <v/>
      </c>
      <c r="U40" s="252" t="str">
        <f>Formulas!D92</f>
        <v/>
      </c>
      <c r="V40" s="123"/>
      <c r="W40" s="123"/>
      <c r="X40" s="123"/>
      <c r="Y40" s="123"/>
      <c r="Z40" s="123"/>
      <c r="AA40" s="252" t="str">
        <f>Formulas!D100</f>
        <v/>
      </c>
      <c r="AB40" s="123"/>
      <c r="AC40" s="123"/>
      <c r="AD40" s="123"/>
      <c r="AE40" s="123"/>
      <c r="AF40" s="123"/>
      <c r="AG40" s="123"/>
      <c r="AH40" s="239"/>
      <c r="AI40" s="239"/>
      <c r="AJ40" s="239"/>
      <c r="AK40" s="239"/>
      <c r="AL40" s="73" t="str">
        <f>Formulas!$E$60</f>
        <v/>
      </c>
      <c r="AM40" s="74" t="s">
        <v>156</v>
      </c>
      <c r="AN40" s="49"/>
      <c r="AO40" s="49"/>
      <c r="AP40" s="73" t="str">
        <f>Formulas!E68</f>
        <v/>
      </c>
      <c r="AQ40" s="255" t="s">
        <v>301</v>
      </c>
      <c r="AR40" s="49"/>
      <c r="AS40" s="49"/>
      <c r="AT40" s="73" t="str">
        <f>Formulas!$E$85</f>
        <v/>
      </c>
      <c r="AU40" s="74" t="s">
        <v>235</v>
      </c>
      <c r="AV40" s="49"/>
      <c r="AW40" s="49"/>
      <c r="AX40" s="141" t="str">
        <f>Formulas!$E$93</f>
        <v/>
      </c>
      <c r="AY40" s="133" t="s">
        <v>241</v>
      </c>
      <c r="AZ40" s="23"/>
      <c r="BA40" s="23"/>
      <c r="BB40" s="141" t="str">
        <f>Formulas!E101</f>
        <v/>
      </c>
      <c r="BC40" s="74" t="s">
        <v>131</v>
      </c>
      <c r="BD40" s="23"/>
      <c r="BE40" s="163"/>
      <c r="BF40" s="163"/>
      <c r="BG40" s="163"/>
      <c r="BH40" s="163"/>
    </row>
    <row r="41" spans="1:60" s="11" customFormat="1" ht="16.5" customHeight="1" x14ac:dyDescent="0.4">
      <c r="A41" s="250" t="str">
        <f>Formulas!D60</f>
        <v/>
      </c>
      <c r="B41" s="123"/>
      <c r="C41" s="123"/>
      <c r="D41" s="123"/>
      <c r="E41" s="123"/>
      <c r="F41" s="123"/>
      <c r="G41" s="223" t="str">
        <f>Formulas!D68</f>
        <v/>
      </c>
      <c r="N41" s="252" t="str">
        <f>Formulas!D85</f>
        <v/>
      </c>
      <c r="U41" s="252" t="str">
        <f>Formulas!D93</f>
        <v/>
      </c>
      <c r="V41" s="123"/>
      <c r="W41" s="123"/>
      <c r="X41" s="123"/>
      <c r="Y41" s="123"/>
      <c r="Z41" s="123"/>
      <c r="AA41" s="252" t="str">
        <f>Formulas!D101</f>
        <v/>
      </c>
      <c r="AB41" s="123"/>
      <c r="AC41" s="123"/>
      <c r="AD41" s="123"/>
      <c r="AE41" s="123"/>
      <c r="AF41" s="123"/>
      <c r="AG41" s="123"/>
      <c r="AH41" s="239"/>
      <c r="AI41" s="239"/>
      <c r="AJ41" s="239"/>
      <c r="AK41" s="239"/>
      <c r="AL41" s="73" t="str">
        <f>Formulas!$E$61</f>
        <v/>
      </c>
      <c r="AM41" s="74" t="s">
        <v>34</v>
      </c>
      <c r="AN41" s="49"/>
      <c r="AO41" s="49"/>
      <c r="AP41" s="73" t="str">
        <f>Formulas!$E$72</f>
        <v/>
      </c>
      <c r="AQ41" s="74" t="s">
        <v>225</v>
      </c>
      <c r="AR41" s="49"/>
      <c r="AS41" s="49"/>
      <c r="AT41" s="141" t="str">
        <f>Formulas!$E$86</f>
        <v/>
      </c>
      <c r="AU41" s="74" t="s">
        <v>161</v>
      </c>
      <c r="AV41" s="49"/>
      <c r="AW41" s="49"/>
      <c r="AX41" s="141" t="str">
        <f>Formulas!$E$94</f>
        <v/>
      </c>
      <c r="AY41" s="74" t="s">
        <v>243</v>
      </c>
      <c r="AZ41" s="23"/>
      <c r="BA41" s="23"/>
      <c r="BB41" s="244"/>
      <c r="BC41" s="248"/>
      <c r="BD41" s="23"/>
      <c r="BE41" s="163"/>
      <c r="BF41" s="163"/>
      <c r="BG41" s="163"/>
      <c r="BH41" s="163"/>
    </row>
    <row r="42" spans="1:60" s="11" customFormat="1" ht="16.5" customHeight="1" x14ac:dyDescent="0.4">
      <c r="A42" s="250" t="str">
        <f>Formulas!D61</f>
        <v/>
      </c>
      <c r="B42" s="123"/>
      <c r="C42" s="123"/>
      <c r="D42" s="123"/>
      <c r="E42" s="123"/>
      <c r="F42" s="123"/>
      <c r="G42" s="223" t="str">
        <f>Formulas!D72</f>
        <v/>
      </c>
      <c r="N42" s="252" t="str">
        <f>Formulas!D86</f>
        <v/>
      </c>
      <c r="O42" s="123"/>
      <c r="P42" s="123"/>
      <c r="Q42" s="123"/>
      <c r="R42" s="123"/>
      <c r="S42" s="123"/>
      <c r="U42" s="252" t="str">
        <f>Formulas!D94</f>
        <v/>
      </c>
      <c r="V42" s="123"/>
      <c r="W42" s="123"/>
      <c r="X42" s="123"/>
      <c r="Y42" s="123"/>
      <c r="Z42" s="123"/>
      <c r="AA42" s="253"/>
      <c r="AH42" s="239"/>
      <c r="AI42" s="239"/>
      <c r="AJ42" s="239"/>
      <c r="AK42" s="239"/>
      <c r="AL42" s="73" t="str">
        <f>Formulas!$E$62</f>
        <v/>
      </c>
      <c r="AM42" s="74" t="s">
        <v>162</v>
      </c>
      <c r="AN42" s="49"/>
      <c r="AO42" s="49"/>
      <c r="AP42" s="73" t="str">
        <f>Formulas!$E$73</f>
        <v/>
      </c>
      <c r="AQ42" s="74" t="s">
        <v>224</v>
      </c>
      <c r="AR42" s="49"/>
      <c r="AS42" s="49"/>
      <c r="AT42" s="141" t="str">
        <f>Formulas!$E$87</f>
        <v/>
      </c>
      <c r="AU42" s="74" t="s">
        <v>236</v>
      </c>
      <c r="AV42" s="49"/>
      <c r="AW42" s="49"/>
      <c r="AX42" s="141" t="str">
        <f>Formulas!$E$95</f>
        <v/>
      </c>
      <c r="AY42" s="76" t="s">
        <v>130</v>
      </c>
      <c r="AZ42" s="23"/>
      <c r="BA42" s="23"/>
      <c r="BB42" s="23"/>
      <c r="BC42" s="23"/>
      <c r="BD42" s="23"/>
      <c r="BE42" s="163"/>
      <c r="BF42" s="163"/>
      <c r="BG42" s="163"/>
      <c r="BH42" s="163"/>
    </row>
    <row r="43" spans="1:60" s="11" customFormat="1" ht="16.5" customHeight="1" x14ac:dyDescent="0.4">
      <c r="A43" s="250" t="str">
        <f>Formulas!D62</f>
        <v/>
      </c>
      <c r="G43" s="223" t="str">
        <f>Formulas!D73</f>
        <v/>
      </c>
      <c r="H43" s="123"/>
      <c r="I43" s="123"/>
      <c r="J43" s="123"/>
      <c r="K43" s="123"/>
      <c r="L43" s="123"/>
      <c r="N43" s="252" t="str">
        <f>Formulas!D87</f>
        <v/>
      </c>
      <c r="O43" s="123"/>
      <c r="P43" s="123"/>
      <c r="Q43" s="123"/>
      <c r="R43" s="123"/>
      <c r="S43" s="123"/>
      <c r="U43" s="252" t="str">
        <f>Formulas!D95</f>
        <v/>
      </c>
      <c r="V43" s="123"/>
      <c r="W43" s="123"/>
      <c r="X43" s="123"/>
      <c r="Y43" s="123"/>
      <c r="Z43" s="123"/>
      <c r="AA43" s="18" t="s">
        <v>1</v>
      </c>
      <c r="AH43" s="239"/>
      <c r="AI43" s="239"/>
      <c r="AJ43" s="239"/>
      <c r="AK43" s="239"/>
      <c r="AL43" s="73" t="str">
        <f>Formulas!$E$63</f>
        <v/>
      </c>
      <c r="AM43" s="75" t="s">
        <v>141</v>
      </c>
      <c r="AN43" s="49"/>
      <c r="AP43" s="73" t="str">
        <f>Formulas!$E$75</f>
        <v/>
      </c>
      <c r="AQ43" s="74" t="s">
        <v>227</v>
      </c>
      <c r="AR43" s="49"/>
      <c r="AS43" s="49"/>
      <c r="AT43" s="141" t="str">
        <f>Formulas!$E$88</f>
        <v/>
      </c>
      <c r="AU43" s="74" t="s">
        <v>33</v>
      </c>
      <c r="AV43" s="49"/>
      <c r="AW43" s="49"/>
      <c r="AX43" s="141" t="str">
        <f>Formulas!$E$96</f>
        <v/>
      </c>
      <c r="AY43" s="76" t="s">
        <v>244</v>
      </c>
      <c r="AZ43" s="23"/>
      <c r="BA43" s="23"/>
      <c r="BB43" s="23"/>
      <c r="BC43" s="23"/>
      <c r="BD43" s="23"/>
      <c r="BE43" s="163"/>
      <c r="BF43" s="163"/>
      <c r="BG43" s="163"/>
      <c r="BH43" s="163"/>
    </row>
    <row r="44" spans="1:60" s="139" customFormat="1" ht="16.5" customHeight="1" x14ac:dyDescent="0.25">
      <c r="A44" s="250" t="str">
        <f>Formulas!D63</f>
        <v/>
      </c>
      <c r="B44" s="123"/>
      <c r="C44" s="123"/>
      <c r="D44" s="123"/>
      <c r="E44" s="123"/>
      <c r="F44" s="123"/>
      <c r="G44" s="252" t="str">
        <f>Formulas!D75</f>
        <v/>
      </c>
      <c r="H44" s="123"/>
      <c r="I44" s="123"/>
      <c r="J44" s="123"/>
      <c r="K44" s="123"/>
      <c r="L44" s="123"/>
      <c r="M44" s="11"/>
      <c r="N44" s="252" t="str">
        <f>Formulas!D88</f>
        <v/>
      </c>
      <c r="O44" s="11"/>
      <c r="P44" s="11"/>
      <c r="Q44" s="11"/>
      <c r="R44" s="11"/>
      <c r="S44" s="11"/>
      <c r="T44" s="11"/>
      <c r="U44" s="253" t="str">
        <f>Formulas!D96</f>
        <v/>
      </c>
      <c r="V44" s="11"/>
      <c r="W44" s="11"/>
      <c r="X44" s="11"/>
      <c r="Y44" s="11"/>
      <c r="Z44" s="11"/>
      <c r="AA44" s="18"/>
      <c r="AH44" s="246"/>
      <c r="AI44" s="246"/>
      <c r="AJ44" s="246"/>
      <c r="AK44" s="246"/>
      <c r="AL44" s="243"/>
      <c r="AM44" s="248"/>
      <c r="AN44" s="249"/>
      <c r="AO44" s="249"/>
      <c r="AP44" s="243"/>
      <c r="AQ44" s="248"/>
      <c r="AR44" s="249"/>
      <c r="AS44" s="249"/>
      <c r="AT44" s="243"/>
      <c r="AU44" s="248"/>
      <c r="AV44" s="249"/>
      <c r="AW44" s="249"/>
      <c r="AX44" s="244"/>
      <c r="AY44" s="248"/>
    </row>
    <row r="45" spans="1:60" s="139" customFormat="1" ht="11.25" customHeight="1" x14ac:dyDescent="0.4">
      <c r="N45" s="245"/>
      <c r="O45" s="133"/>
      <c r="U45" s="247"/>
      <c r="V45" s="142" t="s">
        <v>242</v>
      </c>
      <c r="AH45" s="246"/>
      <c r="AI45" s="246"/>
      <c r="AJ45" s="246"/>
      <c r="AK45" s="246"/>
      <c r="AL45" s="243"/>
      <c r="AM45" s="248"/>
      <c r="AN45" s="249"/>
      <c r="AO45" s="249"/>
      <c r="AP45" s="243"/>
      <c r="AQ45" s="248"/>
      <c r="AR45" s="249"/>
      <c r="AS45" s="249"/>
      <c r="AT45" s="243"/>
      <c r="AU45" s="248"/>
      <c r="AV45" s="249"/>
      <c r="AW45" s="249"/>
      <c r="AX45" s="244"/>
      <c r="AY45" s="248"/>
    </row>
    <row r="46" spans="1:60" s="139" customFormat="1" ht="12.75" customHeight="1" x14ac:dyDescent="0.4">
      <c r="A46" s="222" t="str">
        <f>Formulas!D104</f>
        <v/>
      </c>
      <c r="G46" s="245"/>
      <c r="H46" s="246"/>
      <c r="J46" s="246"/>
      <c r="K46" s="246"/>
      <c r="L46" s="246"/>
      <c r="N46" s="245"/>
      <c r="U46" s="247"/>
      <c r="AH46" s="246"/>
      <c r="AI46" s="246"/>
      <c r="AJ46" s="246"/>
      <c r="AK46" s="246"/>
      <c r="AL46" s="243"/>
      <c r="AM46" s="248"/>
      <c r="AN46" s="249"/>
      <c r="AO46" s="249"/>
      <c r="AP46" s="243"/>
      <c r="AQ46" s="248"/>
      <c r="AR46" s="249"/>
      <c r="AS46" s="249"/>
      <c r="AT46" s="243"/>
      <c r="AU46" s="248"/>
      <c r="AV46" s="249"/>
      <c r="AW46" s="249"/>
      <c r="AX46" s="244"/>
      <c r="AY46" s="248"/>
    </row>
    <row r="47" spans="1:60" s="11" customFormat="1" ht="14.25" customHeight="1" x14ac:dyDescent="0.25">
      <c r="A47" s="10"/>
      <c r="B47" s="290" t="s">
        <v>253</v>
      </c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H47" s="163"/>
      <c r="AI47" s="163"/>
      <c r="AJ47" s="163"/>
      <c r="AK47" s="163"/>
      <c r="AL47" s="49"/>
      <c r="AM47" s="72"/>
      <c r="AN47" s="72"/>
      <c r="AO47" s="49"/>
      <c r="AP47" s="49"/>
      <c r="AQ47" s="49"/>
      <c r="AR47" s="49"/>
      <c r="AS47" s="49"/>
      <c r="AT47" s="54"/>
      <c r="AU47" s="49"/>
      <c r="AV47" s="49"/>
      <c r="AW47" s="49"/>
      <c r="AX47" s="23"/>
      <c r="AY47" s="23"/>
      <c r="AZ47" s="23"/>
      <c r="BA47" s="23"/>
      <c r="BB47" s="23"/>
      <c r="BC47" s="23"/>
      <c r="BD47" s="23"/>
      <c r="BE47" s="163"/>
      <c r="BF47" s="163"/>
      <c r="BG47" s="163"/>
      <c r="BH47" s="163"/>
    </row>
    <row r="48" spans="1:60" s="11" customFormat="1" x14ac:dyDescent="0.25">
      <c r="A48" s="24"/>
      <c r="B48" s="188"/>
      <c r="C48" s="188"/>
      <c r="D48" s="188"/>
      <c r="E48" s="188"/>
      <c r="F48" s="188"/>
      <c r="G48" s="188"/>
      <c r="H48" s="188"/>
      <c r="I48" s="188"/>
      <c r="J48" s="188"/>
      <c r="AH48" s="163"/>
      <c r="AI48" s="163"/>
      <c r="AJ48" s="163"/>
      <c r="AK48" s="163"/>
      <c r="AL48" s="147" t="str">
        <f>Formulas!D118</f>
        <v/>
      </c>
      <c r="AM48" s="133" t="s">
        <v>186</v>
      </c>
      <c r="AN48" s="72"/>
      <c r="AO48" s="49"/>
      <c r="AP48" s="49"/>
      <c r="AQ48" s="49"/>
      <c r="AR48" s="49"/>
      <c r="AS48" s="49"/>
      <c r="AT48" s="54"/>
      <c r="AU48" s="49"/>
      <c r="AV48" s="49"/>
      <c r="AW48" s="49"/>
      <c r="AX48" s="23"/>
      <c r="AY48" s="23"/>
      <c r="AZ48" s="23"/>
      <c r="BA48" s="23"/>
      <c r="BB48" s="23"/>
      <c r="BC48" s="23"/>
      <c r="BD48" s="23"/>
      <c r="BE48" s="163"/>
      <c r="BF48" s="163"/>
      <c r="BG48" s="163"/>
      <c r="BH48" s="163"/>
    </row>
    <row r="49" spans="1:60" s="11" customFormat="1" x14ac:dyDescent="0.25">
      <c r="B49" s="189"/>
      <c r="C49" s="189"/>
      <c r="D49" s="189"/>
      <c r="E49" s="189"/>
      <c r="F49" s="189"/>
      <c r="G49" s="189"/>
      <c r="H49" s="189"/>
      <c r="I49" s="189"/>
      <c r="J49" s="189"/>
      <c r="AH49" s="163"/>
      <c r="AI49" s="163"/>
      <c r="AJ49" s="163"/>
      <c r="AK49" s="163"/>
      <c r="AL49" s="147" t="str">
        <f>Formulas!D119</f>
        <v/>
      </c>
      <c r="AM49" s="133" t="s">
        <v>182</v>
      </c>
      <c r="AN49" s="72"/>
      <c r="AO49" s="49"/>
      <c r="AP49" s="49"/>
      <c r="AQ49" s="49"/>
      <c r="AR49" s="49"/>
      <c r="AS49" s="49"/>
      <c r="AT49" s="54"/>
      <c r="AU49" s="49"/>
      <c r="AV49" s="49"/>
      <c r="AW49" s="49"/>
      <c r="AX49" s="23"/>
      <c r="AY49" s="23"/>
      <c r="AZ49" s="23"/>
      <c r="BA49" s="23"/>
      <c r="BB49" s="23"/>
      <c r="BC49" s="23"/>
      <c r="BD49" s="23"/>
      <c r="BE49" s="163"/>
      <c r="BF49" s="163"/>
      <c r="BG49" s="163"/>
      <c r="BH49" s="163"/>
    </row>
    <row r="50" spans="1:60" s="11" customFormat="1" x14ac:dyDescent="0.25">
      <c r="B50" s="189"/>
      <c r="C50" s="189"/>
      <c r="D50" s="189"/>
      <c r="E50" s="189"/>
      <c r="F50" s="189"/>
      <c r="G50" s="189"/>
      <c r="H50" s="189"/>
      <c r="I50" s="189"/>
      <c r="J50" s="189"/>
      <c r="AH50" s="163"/>
      <c r="AI50" s="163"/>
      <c r="AJ50" s="163"/>
      <c r="AK50" s="163"/>
      <c r="AL50" s="147" t="str">
        <f>Formulas!D120</f>
        <v/>
      </c>
      <c r="AM50" s="133" t="s">
        <v>183</v>
      </c>
      <c r="AN50" s="72"/>
      <c r="AO50" s="49"/>
      <c r="AP50" s="49"/>
      <c r="AQ50" s="49"/>
      <c r="AR50" s="49"/>
      <c r="AS50" s="49"/>
      <c r="AT50" s="54"/>
      <c r="AU50" s="49"/>
      <c r="AV50" s="49"/>
      <c r="AW50" s="49"/>
      <c r="AX50" s="23"/>
      <c r="AY50" s="23"/>
      <c r="AZ50" s="23"/>
      <c r="BA50" s="23"/>
      <c r="BB50" s="23"/>
      <c r="BC50" s="23"/>
      <c r="BD50" s="23"/>
      <c r="BE50" s="163"/>
      <c r="BF50" s="163"/>
      <c r="BG50" s="163"/>
      <c r="BH50" s="163"/>
    </row>
    <row r="51" spans="1:60" s="11" customFormat="1" x14ac:dyDescent="0.25">
      <c r="B51" s="189"/>
      <c r="C51" s="189"/>
      <c r="D51" s="189"/>
      <c r="E51" s="189"/>
      <c r="F51" s="189"/>
      <c r="G51" s="189"/>
      <c r="H51" s="189"/>
      <c r="I51" s="189"/>
      <c r="J51" s="189"/>
      <c r="AH51" s="163"/>
      <c r="AI51" s="163"/>
      <c r="AJ51" s="163"/>
      <c r="AK51" s="163"/>
      <c r="AL51" s="147" t="str">
        <f>Formulas!D121</f>
        <v/>
      </c>
      <c r="AM51" s="133" t="s">
        <v>184</v>
      </c>
      <c r="AN51" s="72"/>
      <c r="AO51" s="49"/>
      <c r="AP51" s="49"/>
      <c r="AQ51" s="49"/>
      <c r="AR51" s="49"/>
      <c r="AS51" s="49"/>
      <c r="AT51" s="54"/>
      <c r="AU51" s="49"/>
      <c r="AV51" s="49"/>
      <c r="AW51" s="49"/>
      <c r="AX51" s="23"/>
      <c r="AY51" s="23"/>
      <c r="AZ51" s="23"/>
      <c r="BA51" s="23"/>
      <c r="BB51" s="23"/>
      <c r="BC51" s="23"/>
      <c r="BD51" s="23"/>
      <c r="BE51" s="163"/>
      <c r="BF51" s="163"/>
      <c r="BG51" s="163"/>
      <c r="BH51" s="163"/>
    </row>
    <row r="52" spans="1:60" s="11" customFormat="1" x14ac:dyDescent="0.25">
      <c r="B52" s="189"/>
      <c r="C52" s="189"/>
      <c r="D52" s="189"/>
      <c r="E52" s="189"/>
      <c r="F52" s="189"/>
      <c r="G52" s="189"/>
      <c r="H52" s="189"/>
      <c r="I52" s="189"/>
      <c r="J52" s="189"/>
      <c r="AH52" s="163"/>
      <c r="AI52" s="163"/>
      <c r="AJ52" s="163"/>
      <c r="AK52" s="163"/>
      <c r="AL52" s="147" t="str">
        <f>Formulas!D122</f>
        <v/>
      </c>
      <c r="AM52" s="133" t="s">
        <v>198</v>
      </c>
      <c r="AN52" s="72"/>
      <c r="AO52" s="49"/>
      <c r="AP52" s="49"/>
      <c r="AQ52" s="49"/>
      <c r="AR52" s="49"/>
      <c r="AS52" s="49"/>
      <c r="AT52" s="54"/>
      <c r="AU52" s="49"/>
      <c r="AV52" s="49"/>
      <c r="AW52" s="49"/>
      <c r="AX52" s="23"/>
      <c r="AY52" s="23"/>
      <c r="AZ52" s="23"/>
      <c r="BA52" s="23"/>
      <c r="BB52" s="23"/>
      <c r="BC52" s="23"/>
      <c r="BD52" s="23"/>
      <c r="BE52" s="163"/>
      <c r="BF52" s="163"/>
      <c r="BG52" s="163"/>
      <c r="BH52" s="163"/>
    </row>
    <row r="53" spans="1:60" s="11" customFormat="1" x14ac:dyDescent="0.25">
      <c r="A53" s="10"/>
      <c r="AH53" s="163"/>
      <c r="AI53" s="163"/>
      <c r="AJ53" s="163"/>
      <c r="AK53" s="163"/>
      <c r="AL53" s="49"/>
      <c r="AM53" s="72"/>
      <c r="AN53" s="72"/>
      <c r="AO53" s="49"/>
      <c r="AP53" s="49"/>
      <c r="AQ53" s="49"/>
      <c r="AR53" s="49"/>
      <c r="AS53" s="49"/>
      <c r="AT53" s="54"/>
      <c r="AU53" s="49"/>
      <c r="AV53" s="49"/>
      <c r="AW53" s="49"/>
      <c r="AX53" s="23"/>
      <c r="AY53" s="23"/>
      <c r="AZ53" s="23"/>
      <c r="BA53" s="23"/>
      <c r="BB53" s="23"/>
      <c r="BC53" s="23"/>
      <c r="BD53" s="23"/>
      <c r="BE53" s="163"/>
      <c r="BF53" s="163"/>
      <c r="BG53" s="163"/>
      <c r="BH53" s="163"/>
    </row>
    <row r="54" spans="1:60" s="11" customFormat="1" ht="18" customHeight="1" x14ac:dyDescent="0.25">
      <c r="A54" s="64"/>
      <c r="AH54" s="163"/>
      <c r="AI54" s="163"/>
      <c r="AJ54" s="163"/>
      <c r="AK54" s="163"/>
      <c r="AL54" s="49"/>
      <c r="AM54" s="49"/>
      <c r="AN54" s="49"/>
      <c r="AO54" s="49"/>
      <c r="AP54" s="49"/>
      <c r="AQ54" s="49"/>
      <c r="AR54" s="49"/>
      <c r="AS54" s="49"/>
      <c r="AT54" s="54"/>
      <c r="AU54" s="49"/>
      <c r="AV54" s="49"/>
      <c r="AW54" s="49"/>
      <c r="AX54" s="23"/>
      <c r="AY54" s="23"/>
      <c r="AZ54" s="23"/>
      <c r="BA54" s="23"/>
      <c r="BB54" s="23"/>
      <c r="BC54" s="23"/>
      <c r="BD54" s="23"/>
      <c r="BE54" s="163"/>
      <c r="BF54" s="163"/>
      <c r="BG54" s="163"/>
      <c r="BH54" s="163"/>
    </row>
    <row r="55" spans="1:60" s="11" customFormat="1" x14ac:dyDescent="0.25">
      <c r="A55" s="10" t="s">
        <v>30</v>
      </c>
      <c r="B55" s="145" t="s">
        <v>255</v>
      </c>
      <c r="AH55" s="163"/>
      <c r="AI55" s="163"/>
      <c r="AJ55" s="163"/>
      <c r="AK55" s="163"/>
      <c r="AL55" s="49"/>
      <c r="AM55" s="49"/>
      <c r="AN55" s="49"/>
      <c r="AO55" s="49"/>
      <c r="AP55" s="49"/>
      <c r="AQ55" s="49"/>
      <c r="AR55" s="49"/>
      <c r="AS55" s="49"/>
      <c r="AT55" s="54"/>
      <c r="AU55" s="49"/>
      <c r="AV55" s="49"/>
      <c r="AW55" s="49"/>
      <c r="AX55" s="23"/>
      <c r="AY55" s="23"/>
      <c r="AZ55" s="23"/>
      <c r="BA55" s="23"/>
      <c r="BB55" s="23"/>
      <c r="BC55" s="23"/>
      <c r="BD55" s="23"/>
      <c r="BE55" s="163"/>
      <c r="BF55" s="163"/>
      <c r="BG55" s="163"/>
      <c r="BH55" s="163"/>
    </row>
    <row r="56" spans="1:60" s="11" customFormat="1" ht="14.4" x14ac:dyDescent="0.3">
      <c r="B56" s="188"/>
      <c r="C56" s="188"/>
      <c r="D56" s="188"/>
      <c r="E56" s="188"/>
      <c r="F56" s="188"/>
      <c r="G56" s="188"/>
      <c r="H56" s="188"/>
      <c r="I56" s="188"/>
      <c r="J56" s="183" t="str">
        <f>Formulas!F132</f>
        <v/>
      </c>
      <c r="AH56" s="163"/>
      <c r="AI56" s="163"/>
      <c r="AJ56" s="163"/>
      <c r="AK56" s="163"/>
      <c r="AL56" s="51" t="str">
        <f>Formulas!E128</f>
        <v>Not answered</v>
      </c>
      <c r="AM56" s="49"/>
      <c r="AN56" s="49"/>
      <c r="AO56" s="49"/>
      <c r="AP56" s="49"/>
      <c r="AQ56" s="49"/>
      <c r="AR56" s="49"/>
      <c r="AS56" s="49"/>
      <c r="AT56" s="54"/>
      <c r="AU56" s="49"/>
      <c r="AV56" s="49"/>
      <c r="AW56" s="49"/>
      <c r="AX56" s="23"/>
      <c r="AY56" s="23"/>
      <c r="AZ56" s="23"/>
      <c r="BA56" s="23"/>
      <c r="BB56" s="23"/>
      <c r="BC56" s="23"/>
      <c r="BD56" s="23"/>
      <c r="BE56" s="163"/>
      <c r="BF56" s="163"/>
      <c r="BG56" s="163"/>
      <c r="BH56" s="163"/>
    </row>
    <row r="57" spans="1:60" s="11" customFormat="1" x14ac:dyDescent="0.25">
      <c r="B57" s="189"/>
      <c r="C57" s="189"/>
      <c r="D57" s="189"/>
      <c r="E57" s="189"/>
      <c r="F57" s="189"/>
      <c r="G57" s="189"/>
      <c r="H57" s="189"/>
      <c r="I57" s="189"/>
      <c r="AH57" s="163"/>
      <c r="AI57" s="163"/>
      <c r="AJ57" s="163"/>
      <c r="AK57" s="163"/>
      <c r="AL57" s="49"/>
      <c r="AM57" s="49"/>
      <c r="AN57" s="49"/>
      <c r="AO57" s="49"/>
      <c r="AP57" s="49"/>
      <c r="AQ57" s="49"/>
      <c r="AR57" s="49"/>
      <c r="AS57" s="49"/>
      <c r="AT57" s="54"/>
      <c r="AU57" s="49"/>
      <c r="AV57" s="49"/>
      <c r="AW57" s="49"/>
      <c r="AX57" s="23"/>
      <c r="AY57" s="23"/>
      <c r="AZ57" s="23"/>
      <c r="BA57" s="23"/>
      <c r="BB57" s="23"/>
      <c r="BC57" s="23"/>
      <c r="BD57" s="23"/>
      <c r="BE57" s="163"/>
      <c r="BF57" s="163"/>
      <c r="BG57" s="163"/>
      <c r="BH57" s="163"/>
    </row>
    <row r="58" spans="1:60" s="11" customFormat="1" x14ac:dyDescent="0.25">
      <c r="B58" s="189"/>
      <c r="C58" s="189"/>
      <c r="D58" s="189"/>
      <c r="E58" s="189"/>
      <c r="F58" s="189"/>
      <c r="G58" s="189"/>
      <c r="H58" s="189"/>
      <c r="I58" s="189"/>
      <c r="AH58" s="163"/>
      <c r="AI58" s="163"/>
      <c r="AJ58" s="163"/>
      <c r="AK58" s="163"/>
      <c r="AL58" s="49"/>
      <c r="AM58" s="49"/>
      <c r="AN58" s="49"/>
      <c r="AO58" s="49"/>
      <c r="AP58" s="49"/>
      <c r="AQ58" s="49"/>
      <c r="AR58" s="49"/>
      <c r="AS58" s="49"/>
      <c r="AT58" s="54"/>
      <c r="AU58" s="49"/>
      <c r="AV58" s="49"/>
      <c r="AW58" s="49"/>
      <c r="AX58" s="23"/>
      <c r="AY58" s="23"/>
      <c r="AZ58" s="23"/>
      <c r="BA58" s="23"/>
      <c r="BB58" s="23"/>
      <c r="BC58" s="23"/>
      <c r="BD58" s="23"/>
      <c r="BE58" s="163"/>
      <c r="BF58" s="163"/>
      <c r="BG58" s="163"/>
      <c r="BH58" s="163"/>
    </row>
    <row r="59" spans="1:60" s="11" customFormat="1" x14ac:dyDescent="0.25">
      <c r="A59" s="10"/>
      <c r="AH59" s="163"/>
      <c r="AI59" s="163"/>
      <c r="AJ59" s="163"/>
      <c r="AK59" s="163"/>
      <c r="AL59" s="49"/>
      <c r="AM59" s="49"/>
      <c r="AN59" s="49"/>
      <c r="AO59" s="49"/>
      <c r="AP59" s="49"/>
      <c r="AQ59" s="49"/>
      <c r="AR59" s="49"/>
      <c r="AS59" s="49"/>
      <c r="AT59" s="54"/>
      <c r="AU59" s="49"/>
      <c r="AV59" s="49"/>
      <c r="AW59" s="49"/>
      <c r="AX59" s="23"/>
      <c r="AY59" s="23"/>
      <c r="AZ59" s="23"/>
      <c r="BA59" s="23"/>
      <c r="BB59" s="23"/>
      <c r="BC59" s="23"/>
      <c r="BD59" s="23"/>
      <c r="BE59" s="163"/>
      <c r="BF59" s="163"/>
      <c r="BG59" s="163"/>
      <c r="BH59" s="163"/>
    </row>
    <row r="60" spans="1:60" s="11" customFormat="1" ht="18" customHeight="1" x14ac:dyDescent="0.25">
      <c r="A60" s="64"/>
      <c r="AH60" s="163"/>
      <c r="AI60" s="163"/>
      <c r="AJ60" s="163"/>
      <c r="AK60" s="163"/>
      <c r="AL60" s="49"/>
      <c r="AM60" s="49"/>
      <c r="AN60" s="49"/>
      <c r="AO60" s="49"/>
      <c r="AP60" s="49"/>
      <c r="AQ60" s="49"/>
      <c r="AR60" s="49"/>
      <c r="AS60" s="49"/>
      <c r="AT60" s="54"/>
      <c r="AU60" s="49"/>
      <c r="AV60" s="49"/>
      <c r="AW60" s="49"/>
      <c r="AX60" s="23"/>
      <c r="AY60" s="23"/>
      <c r="AZ60" s="23"/>
      <c r="BA60" s="23"/>
      <c r="BB60" s="23"/>
      <c r="BC60" s="23"/>
      <c r="BD60" s="23"/>
      <c r="BE60" s="163"/>
      <c r="BF60" s="163"/>
      <c r="BG60" s="163"/>
      <c r="BH60" s="163"/>
    </row>
    <row r="61" spans="1:60" x14ac:dyDescent="0.25">
      <c r="A61" s="1" t="s">
        <v>45</v>
      </c>
      <c r="B61" s="79" t="s">
        <v>254</v>
      </c>
      <c r="M61" s="3" t="s">
        <v>46</v>
      </c>
      <c r="N61" s="291"/>
      <c r="O61" s="291"/>
      <c r="P61" s="291"/>
      <c r="AL61" s="264">
        <f>Formulas!D136</f>
        <v>0</v>
      </c>
      <c r="AM61" s="265"/>
    </row>
    <row r="62" spans="1:60" x14ac:dyDescent="0.25">
      <c r="A62" s="10"/>
    </row>
    <row r="63" spans="1:60" ht="18" customHeight="1" x14ac:dyDescent="0.25">
      <c r="A63" s="64"/>
    </row>
    <row r="64" spans="1:60" x14ac:dyDescent="0.25">
      <c r="A64" s="17" t="s">
        <v>48</v>
      </c>
      <c r="B64" s="184" t="s">
        <v>268</v>
      </c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</row>
    <row r="65" spans="1:60" x14ac:dyDescent="0.25">
      <c r="B65" t="s">
        <v>269</v>
      </c>
      <c r="J65" s="185" t="s">
        <v>270</v>
      </c>
    </row>
    <row r="66" spans="1:60" x14ac:dyDescent="0.25">
      <c r="A66" s="4"/>
      <c r="B66" s="35" t="s">
        <v>134</v>
      </c>
      <c r="C66" s="35" t="s">
        <v>49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5"/>
      <c r="AA66" s="5"/>
      <c r="AB66" s="296"/>
      <c r="AC66" s="296"/>
      <c r="AD66" s="296"/>
      <c r="AE66" s="296"/>
      <c r="AL66" s="293" t="str">
        <f>Formulas!E140</f>
        <v>Not answered</v>
      </c>
      <c r="AM66" s="293"/>
      <c r="AN66" s="293"/>
      <c r="AO66" s="293"/>
    </row>
    <row r="67" spans="1:60" ht="25.5" customHeight="1" x14ac:dyDescent="0.25">
      <c r="A67" s="10"/>
      <c r="B67" s="275" t="s">
        <v>50</v>
      </c>
      <c r="C67" s="275"/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3" t="s">
        <v>153</v>
      </c>
      <c r="AC67" s="274"/>
      <c r="AD67" s="274"/>
      <c r="AE67" s="274"/>
    </row>
    <row r="68" spans="1:60" x14ac:dyDescent="0.25">
      <c r="A68" s="10"/>
      <c r="Z68" s="132"/>
      <c r="AA68" s="132"/>
      <c r="AB68" s="132"/>
      <c r="AC68" s="132"/>
      <c r="AD68" s="132"/>
      <c r="AE68" s="132"/>
    </row>
    <row r="69" spans="1:60" ht="30" customHeight="1" x14ac:dyDescent="0.25">
      <c r="A69" s="84"/>
      <c r="B69" s="68" t="s">
        <v>136</v>
      </c>
      <c r="C69" s="290" t="s">
        <v>256</v>
      </c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</row>
    <row r="70" spans="1:60" x14ac:dyDescent="0.25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63"/>
      <c r="AI70" s="163"/>
      <c r="AJ70" s="163"/>
      <c r="AK70" s="163"/>
      <c r="AL70" s="51" t="str">
        <f>Formulas!E146</f>
        <v>Not answered</v>
      </c>
      <c r="AM70" s="49"/>
      <c r="AN70" s="49"/>
    </row>
    <row r="71" spans="1:60" x14ac:dyDescent="0.25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63"/>
      <c r="AI71" s="163"/>
      <c r="AJ71" s="163"/>
      <c r="AK71" s="163"/>
      <c r="AL71" s="49"/>
      <c r="AM71" s="49"/>
      <c r="AN71" s="49"/>
    </row>
    <row r="72" spans="1:60" x14ac:dyDescent="0.25">
      <c r="A72" s="10"/>
    </row>
    <row r="73" spans="1:60" x14ac:dyDescent="0.25">
      <c r="A73" s="4"/>
      <c r="B73" s="10" t="s">
        <v>137</v>
      </c>
      <c r="C73" s="11" t="s">
        <v>63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63"/>
      <c r="AI73" s="163"/>
      <c r="AJ73" s="163"/>
      <c r="AK73" s="163"/>
      <c r="AL73" s="11"/>
      <c r="AM73" s="49"/>
      <c r="AN73" s="49"/>
      <c r="AO73" s="49"/>
    </row>
    <row r="74" spans="1:60" ht="14.25" customHeight="1" x14ac:dyDescent="0.25">
      <c r="A74" s="10"/>
      <c r="B74" s="10"/>
      <c r="C74" s="11"/>
      <c r="D74" s="11"/>
      <c r="E74" s="11"/>
      <c r="F74" s="14" t="s">
        <v>199</v>
      </c>
      <c r="G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63"/>
      <c r="AI74" s="163"/>
      <c r="AJ74" s="163"/>
      <c r="AK74" s="163"/>
      <c r="AL74" s="51" t="str">
        <f>Formulas!E153</f>
        <v>Not answered</v>
      </c>
      <c r="AN74" s="49"/>
      <c r="AO74" s="49"/>
    </row>
    <row r="75" spans="1:60" s="11" customFormat="1" x14ac:dyDescent="0.25">
      <c r="AH75" s="163"/>
      <c r="AI75" s="163"/>
      <c r="AJ75" s="163"/>
      <c r="AK75" s="163"/>
      <c r="AP75" s="49"/>
      <c r="AQ75" s="49"/>
      <c r="AR75" s="49"/>
      <c r="AS75" s="49"/>
      <c r="AT75" s="54"/>
      <c r="AU75" s="49"/>
      <c r="AV75" s="49"/>
      <c r="AW75" s="49"/>
      <c r="AX75" s="23"/>
      <c r="AY75" s="23"/>
      <c r="AZ75" s="23"/>
      <c r="BA75" s="23"/>
      <c r="BB75" s="23"/>
      <c r="BC75" s="23"/>
      <c r="BD75" s="23"/>
      <c r="BE75" s="163"/>
      <c r="BF75" s="163"/>
      <c r="BG75" s="163"/>
      <c r="BH75" s="163"/>
    </row>
    <row r="76" spans="1:60" s="11" customFormat="1" ht="14.25" customHeight="1" x14ac:dyDescent="0.25">
      <c r="AH76" s="163"/>
      <c r="AI76" s="163"/>
      <c r="AJ76" s="163"/>
      <c r="AK76" s="163"/>
      <c r="AP76" s="49"/>
      <c r="AQ76" s="49"/>
      <c r="AR76" s="49"/>
      <c r="AS76" s="49"/>
      <c r="AT76" s="54"/>
      <c r="AU76" s="49"/>
      <c r="AV76" s="49"/>
      <c r="AW76" s="49"/>
      <c r="AX76" s="23"/>
      <c r="AY76" s="23"/>
      <c r="AZ76" s="23"/>
      <c r="BA76" s="23"/>
      <c r="BB76" s="23"/>
      <c r="BC76" s="23"/>
      <c r="BD76" s="23"/>
      <c r="BE76" s="163"/>
      <c r="BF76" s="163"/>
      <c r="BG76" s="163"/>
      <c r="BH76" s="163"/>
    </row>
    <row r="77" spans="1:60" s="11" customFormat="1" ht="18" customHeight="1" x14ac:dyDescent="0.25">
      <c r="A77" s="43"/>
      <c r="AH77" s="163"/>
      <c r="AI77" s="163"/>
      <c r="AJ77" s="163"/>
      <c r="AK77" s="163"/>
      <c r="AP77" s="49"/>
      <c r="AQ77" s="49"/>
      <c r="AR77" s="49"/>
      <c r="AS77" s="49"/>
      <c r="AT77" s="54"/>
      <c r="AU77" s="49"/>
      <c r="AV77" s="49"/>
      <c r="AW77" s="49"/>
      <c r="AX77" s="23"/>
      <c r="AY77" s="23"/>
      <c r="AZ77" s="23"/>
      <c r="BA77" s="23"/>
      <c r="BB77" s="23"/>
      <c r="BC77" s="23"/>
      <c r="BD77" s="23"/>
      <c r="BE77" s="163"/>
      <c r="BF77" s="163"/>
      <c r="BG77" s="163"/>
      <c r="BH77" s="163"/>
    </row>
    <row r="78" spans="1:60" s="11" customFormat="1" ht="42" customHeight="1" x14ac:dyDescent="0.25">
      <c r="A78" s="17" t="s">
        <v>51</v>
      </c>
      <c r="B78" s="282" t="s">
        <v>310</v>
      </c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H78" s="163"/>
      <c r="AI78" s="163"/>
      <c r="AJ78" s="163"/>
      <c r="AK78" s="163"/>
      <c r="AL78" s="67"/>
      <c r="AM78" s="67"/>
      <c r="AN78" s="67"/>
      <c r="AO78" s="67"/>
      <c r="AP78" s="67"/>
      <c r="AQ78" s="67"/>
      <c r="AR78" s="67"/>
      <c r="AS78" s="49"/>
      <c r="AT78" s="54"/>
      <c r="AU78" s="49"/>
      <c r="AV78" s="49"/>
      <c r="AW78" s="49"/>
      <c r="AX78" s="23"/>
      <c r="AY78" s="23"/>
      <c r="AZ78" s="23"/>
      <c r="BA78" s="23"/>
      <c r="BB78" s="23"/>
      <c r="BC78" s="23"/>
      <c r="BD78" s="23"/>
      <c r="BE78" s="163"/>
      <c r="BF78" s="163"/>
      <c r="BG78" s="163"/>
      <c r="BH78" s="163"/>
    </row>
    <row r="79" spans="1:60" s="11" customFormat="1" x14ac:dyDescent="0.25">
      <c r="A79" s="17"/>
      <c r="B79" s="295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H79" s="163"/>
      <c r="AI79" s="163"/>
      <c r="AJ79" s="163"/>
      <c r="AK79" s="163"/>
      <c r="AL79" s="67"/>
      <c r="AM79" s="67"/>
      <c r="AN79" s="67"/>
      <c r="AO79" s="67"/>
      <c r="AP79" s="67"/>
      <c r="AQ79" s="67"/>
      <c r="AR79" s="67"/>
      <c r="AS79" s="49"/>
      <c r="AT79" s="54"/>
      <c r="AU79" s="49"/>
      <c r="AV79" s="49"/>
      <c r="AW79" s="49"/>
      <c r="AX79" s="23"/>
      <c r="AY79" s="23"/>
      <c r="AZ79" s="23"/>
      <c r="BA79" s="23"/>
      <c r="BB79" s="23"/>
      <c r="BC79" s="23"/>
      <c r="BD79" s="23"/>
      <c r="BE79" s="163"/>
      <c r="BF79" s="163"/>
      <c r="BG79" s="163"/>
      <c r="BH79" s="163"/>
    </row>
    <row r="80" spans="1:60" s="11" customFormat="1" x14ac:dyDescent="0.25">
      <c r="A80" s="84"/>
      <c r="B80" s="125"/>
      <c r="C80" s="146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92"/>
      <c r="AH80" s="163"/>
      <c r="AI80" s="163"/>
      <c r="AJ80" s="163"/>
      <c r="AK80" s="163"/>
      <c r="AL80" s="67"/>
      <c r="AM80" s="67"/>
      <c r="AN80" s="67"/>
      <c r="AO80" s="67"/>
      <c r="AP80" s="67"/>
      <c r="AQ80" s="67"/>
      <c r="AR80" s="67"/>
      <c r="AS80" s="49"/>
      <c r="AT80" s="54"/>
      <c r="AU80" s="49"/>
      <c r="AV80" s="49"/>
      <c r="AW80" s="49"/>
      <c r="AX80" s="23"/>
      <c r="AY80" s="23"/>
      <c r="AZ80" s="23"/>
      <c r="BA80" s="23"/>
      <c r="BB80" s="23"/>
      <c r="BC80" s="23"/>
      <c r="BD80" s="23"/>
      <c r="BE80" s="163"/>
      <c r="BF80" s="163"/>
      <c r="BG80" s="163"/>
      <c r="BH80" s="163"/>
    </row>
    <row r="81" spans="1:60" s="11" customFormat="1" ht="18" customHeight="1" x14ac:dyDescent="0.3">
      <c r="A81" s="17"/>
      <c r="B81" s="125"/>
      <c r="E81" s="180"/>
      <c r="F81" s="146"/>
      <c r="G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AH81" s="163"/>
      <c r="AI81" s="163"/>
      <c r="AJ81" s="163"/>
      <c r="AK81" s="163"/>
      <c r="AL81" s="67"/>
      <c r="AM81" s="67"/>
      <c r="AN81" s="67"/>
      <c r="AO81" s="67"/>
      <c r="AP81" s="67"/>
      <c r="AQ81" s="67"/>
      <c r="AR81" s="67"/>
      <c r="AS81" s="49"/>
      <c r="AT81" s="54"/>
      <c r="AU81" s="49"/>
      <c r="AV81" s="49"/>
      <c r="AW81" s="49"/>
      <c r="AX81" s="23"/>
      <c r="AY81" s="23"/>
      <c r="AZ81" s="23"/>
      <c r="BA81" s="23"/>
      <c r="BB81" s="23"/>
      <c r="BC81" s="23"/>
      <c r="BD81" s="23"/>
      <c r="BE81" s="163"/>
      <c r="BF81" s="163"/>
      <c r="BG81" s="163"/>
      <c r="BH81" s="163"/>
    </row>
    <row r="82" spans="1:60" s="11" customFormat="1" ht="14.25" customHeight="1" x14ac:dyDescent="0.3">
      <c r="A82" s="17" t="s">
        <v>55</v>
      </c>
      <c r="B82" s="129" t="s">
        <v>293</v>
      </c>
      <c r="E82" s="180"/>
      <c r="F82" s="146"/>
      <c r="G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AH82" s="163"/>
      <c r="AI82" s="163"/>
      <c r="AJ82" s="163"/>
      <c r="AK82" s="163"/>
      <c r="AL82" s="67"/>
      <c r="AM82" s="67"/>
      <c r="AN82" s="67"/>
      <c r="AO82" s="67"/>
      <c r="AP82" s="67"/>
      <c r="AQ82" s="67"/>
      <c r="AR82" s="67"/>
      <c r="AS82" s="49"/>
      <c r="AT82" s="54"/>
      <c r="AU82" s="49"/>
      <c r="AV82" s="49"/>
      <c r="AW82" s="49"/>
      <c r="AX82" s="23"/>
      <c r="AY82" s="23"/>
      <c r="AZ82" s="23"/>
      <c r="BA82" s="23"/>
      <c r="BB82" s="23"/>
      <c r="BC82" s="23"/>
      <c r="BD82" s="23"/>
      <c r="BE82" s="163"/>
      <c r="BF82" s="163"/>
      <c r="BG82" s="163"/>
      <c r="BH82" s="163"/>
    </row>
    <row r="83" spans="1:60" s="11" customFormat="1" ht="60" customHeight="1" x14ac:dyDescent="0.25"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H83" s="163"/>
      <c r="AI83" s="163"/>
      <c r="AJ83" s="163"/>
      <c r="AK83" s="163"/>
      <c r="AL83" s="67"/>
      <c r="AM83" s="67"/>
      <c r="AN83" s="67"/>
      <c r="AO83" s="67"/>
      <c r="AP83" s="67"/>
      <c r="AQ83" s="67"/>
      <c r="AR83" s="67"/>
      <c r="AS83" s="49"/>
      <c r="AT83" s="54"/>
      <c r="AU83" s="49"/>
      <c r="AV83" s="49"/>
      <c r="AW83" s="49"/>
      <c r="AX83" s="23"/>
      <c r="AY83" s="23"/>
      <c r="AZ83" s="23"/>
      <c r="BA83" s="23"/>
      <c r="BB83" s="23"/>
      <c r="BC83" s="23"/>
      <c r="BD83" s="23"/>
      <c r="BE83" s="163"/>
      <c r="BF83" s="163"/>
      <c r="BG83" s="163"/>
      <c r="BH83" s="163"/>
    </row>
    <row r="84" spans="1:60" s="11" customFormat="1" ht="14.4" x14ac:dyDescent="0.3">
      <c r="A84" s="17"/>
      <c r="B84" s="125"/>
      <c r="E84" s="180"/>
      <c r="F84" s="146"/>
      <c r="G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AH84" s="163"/>
      <c r="AI84" s="163"/>
      <c r="AJ84" s="163"/>
      <c r="AK84" s="163"/>
      <c r="AL84" s="67"/>
      <c r="AM84" s="67"/>
      <c r="AN84" s="67"/>
      <c r="AO84" s="67"/>
      <c r="AP84" s="67"/>
      <c r="AQ84" s="67"/>
      <c r="AR84" s="67"/>
      <c r="AS84" s="49"/>
      <c r="AT84" s="54"/>
      <c r="AU84" s="49"/>
      <c r="AV84" s="49"/>
      <c r="AW84" s="49"/>
      <c r="AX84" s="23"/>
      <c r="AY84" s="23"/>
      <c r="AZ84" s="23"/>
      <c r="BA84" s="23"/>
      <c r="BB84" s="23"/>
      <c r="BC84" s="23"/>
      <c r="BD84" s="23"/>
      <c r="BE84" s="163"/>
      <c r="BF84" s="163"/>
      <c r="BG84" s="163"/>
      <c r="BH84" s="163"/>
    </row>
    <row r="85" spans="1:60" ht="18" customHeight="1" x14ac:dyDescent="0.25">
      <c r="A85" s="35"/>
      <c r="AL85" s="61"/>
    </row>
    <row r="86" spans="1:60" x14ac:dyDescent="0.25">
      <c r="A86" s="36" t="s">
        <v>55</v>
      </c>
      <c r="B86" t="s">
        <v>140</v>
      </c>
      <c r="AL86" s="61"/>
    </row>
    <row r="87" spans="1:60" x14ac:dyDescent="0.25">
      <c r="A87" s="1" t="s">
        <v>66</v>
      </c>
      <c r="F87" s="270"/>
      <c r="G87" s="270"/>
      <c r="H87" s="270"/>
      <c r="I87" s="270"/>
      <c r="J87" s="270"/>
      <c r="K87" s="270"/>
      <c r="L87" s="270"/>
      <c r="M87" s="270"/>
      <c r="N87" s="270"/>
      <c r="O87" s="270"/>
      <c r="P87" s="281"/>
      <c r="R87" s="298" t="s">
        <v>67</v>
      </c>
      <c r="S87" s="294"/>
      <c r="T87" s="270"/>
      <c r="U87" s="270"/>
      <c r="V87" s="270"/>
      <c r="W87" s="270"/>
      <c r="X87" s="270"/>
      <c r="Y87" s="270"/>
      <c r="Z87" s="270"/>
      <c r="AA87" s="270"/>
      <c r="AB87" s="270"/>
      <c r="AC87" s="270"/>
      <c r="AD87" s="281"/>
    </row>
    <row r="88" spans="1:60" s="11" customFormat="1" x14ac:dyDescent="0.25">
      <c r="A88" s="10"/>
      <c r="C88" s="6"/>
      <c r="D88" s="6"/>
      <c r="E88" s="6"/>
      <c r="F88" s="6"/>
      <c r="G88" s="6"/>
      <c r="H88" s="6"/>
      <c r="I88" s="6"/>
      <c r="J88" s="6"/>
      <c r="K88" s="69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H88" s="163"/>
      <c r="AI88" s="163"/>
      <c r="AJ88" s="163"/>
      <c r="AK88" s="163"/>
      <c r="AL88" s="49"/>
      <c r="AM88" s="49"/>
      <c r="AN88" s="49"/>
      <c r="AO88" s="49"/>
      <c r="AP88" s="49"/>
      <c r="AQ88" s="49"/>
      <c r="AR88" s="49"/>
      <c r="AS88" s="49"/>
      <c r="AT88" s="54"/>
      <c r="AU88" s="49"/>
      <c r="AV88" s="49"/>
      <c r="AW88" s="49"/>
      <c r="AX88" s="23"/>
      <c r="AY88" s="23"/>
      <c r="AZ88" s="23"/>
      <c r="BA88" s="23"/>
      <c r="BB88" s="23"/>
      <c r="BC88" s="23"/>
      <c r="BD88" s="23"/>
      <c r="BE88" s="163"/>
      <c r="BF88" s="163"/>
      <c r="BG88" s="163"/>
      <c r="BH88" s="163"/>
    </row>
    <row r="89" spans="1:60" x14ac:dyDescent="0.25">
      <c r="A89" s="1" t="s">
        <v>68</v>
      </c>
      <c r="D89" s="6"/>
      <c r="E89" s="6"/>
      <c r="F89" s="276"/>
      <c r="G89" s="276"/>
      <c r="H89" s="276"/>
      <c r="I89" s="276"/>
      <c r="J89" s="276"/>
      <c r="K89" s="276"/>
      <c r="L89" s="276"/>
      <c r="M89" s="276"/>
      <c r="N89" s="276"/>
      <c r="O89" s="276"/>
      <c r="P89" s="277"/>
      <c r="Q89" s="297" t="s">
        <v>69</v>
      </c>
      <c r="R89" s="297"/>
      <c r="S89" s="297"/>
      <c r="T89" s="270"/>
      <c r="U89" s="270"/>
      <c r="V89" s="270"/>
      <c r="W89" s="270"/>
      <c r="X89" s="270"/>
      <c r="Y89" s="270"/>
      <c r="Z89" s="270"/>
      <c r="AA89" s="270"/>
      <c r="AB89" s="270"/>
      <c r="AC89" s="270"/>
      <c r="AD89" s="281"/>
      <c r="AE89" s="60"/>
    </row>
    <row r="90" spans="1:60" s="11" customFormat="1" x14ac:dyDescent="0.25">
      <c r="A90" s="10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78"/>
      <c r="AH90" s="163"/>
      <c r="AI90" s="163"/>
      <c r="AJ90" s="163"/>
      <c r="AK90" s="163"/>
      <c r="AL90" s="49"/>
      <c r="AM90" s="49"/>
      <c r="AN90" s="49"/>
      <c r="AO90" s="49"/>
      <c r="AP90" s="49"/>
      <c r="AQ90" s="49"/>
      <c r="AR90" s="49"/>
      <c r="AS90" s="49"/>
      <c r="AT90" s="54"/>
      <c r="AU90" s="49"/>
      <c r="AV90" s="49"/>
      <c r="AW90" s="49"/>
      <c r="AX90" s="23"/>
      <c r="AY90" s="23"/>
      <c r="AZ90" s="23"/>
      <c r="BA90" s="23"/>
      <c r="BB90" s="23"/>
      <c r="BC90" s="23"/>
      <c r="BD90" s="23"/>
      <c r="BE90" s="163"/>
      <c r="BF90" s="163"/>
      <c r="BG90" s="163"/>
      <c r="BH90" s="163"/>
    </row>
    <row r="91" spans="1:60" x14ac:dyDescent="0.25">
      <c r="A91" s="1" t="s">
        <v>70</v>
      </c>
      <c r="D91" s="5"/>
      <c r="E91" s="5"/>
      <c r="F91" s="270"/>
      <c r="G91" s="270"/>
      <c r="H91" s="270"/>
      <c r="I91" s="270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0"/>
      <c r="AA91" s="270"/>
      <c r="AB91" s="270"/>
      <c r="AC91" s="270"/>
      <c r="AD91" s="270"/>
    </row>
    <row r="92" spans="1:60" s="9" customFormat="1" x14ac:dyDescent="0.25">
      <c r="A92" s="8"/>
      <c r="AH92" s="167"/>
      <c r="AI92" s="167"/>
      <c r="AJ92" s="167"/>
      <c r="AK92" s="167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139"/>
      <c r="AY92" s="139"/>
      <c r="AZ92" s="139"/>
      <c r="BA92" s="139"/>
      <c r="BB92" s="139"/>
      <c r="BC92" s="139"/>
      <c r="BD92" s="139"/>
      <c r="BE92" s="167"/>
      <c r="BF92" s="167"/>
      <c r="BG92" s="167"/>
      <c r="BH92" s="167"/>
    </row>
    <row r="93" spans="1:60" x14ac:dyDescent="0.25">
      <c r="A93" s="1" t="s">
        <v>71</v>
      </c>
      <c r="D93" s="270"/>
      <c r="E93" s="270"/>
      <c r="F93" s="270"/>
      <c r="G93" s="270"/>
      <c r="H93" s="270"/>
      <c r="I93" s="270"/>
      <c r="J93" s="270"/>
      <c r="K93" s="270"/>
      <c r="L93" s="270"/>
      <c r="M93" s="270"/>
      <c r="N93" s="270"/>
      <c r="O93" s="270"/>
      <c r="P93" s="270"/>
      <c r="Q93" s="270"/>
      <c r="R93" s="270"/>
      <c r="S93" s="270"/>
      <c r="T93" s="270"/>
      <c r="U93" s="270"/>
      <c r="V93" s="270"/>
      <c r="W93" s="270"/>
      <c r="X93" s="270"/>
      <c r="Y93" s="270"/>
      <c r="Z93" s="270"/>
      <c r="AA93" s="270"/>
      <c r="AB93" s="270"/>
      <c r="AC93" s="270"/>
      <c r="AD93" s="270"/>
    </row>
    <row r="94" spans="1:60" s="11" customFormat="1" x14ac:dyDescent="0.25">
      <c r="A94" s="10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H94" s="163"/>
      <c r="AI94" s="163"/>
      <c r="AJ94" s="163"/>
      <c r="AK94" s="163"/>
      <c r="AL94" s="49"/>
      <c r="AM94" s="49"/>
      <c r="AN94" s="49"/>
      <c r="AO94" s="49"/>
      <c r="AP94" s="49"/>
      <c r="AQ94" s="49"/>
      <c r="AR94" s="49"/>
      <c r="AS94" s="49"/>
      <c r="AT94" s="54"/>
      <c r="AU94" s="49"/>
      <c r="AV94" s="49"/>
      <c r="AW94" s="49"/>
      <c r="AX94" s="23"/>
      <c r="AY94" s="23"/>
      <c r="AZ94" s="23"/>
      <c r="BA94" s="23"/>
      <c r="BB94" s="23"/>
      <c r="BC94" s="23"/>
      <c r="BD94" s="23"/>
      <c r="BE94" s="163"/>
      <c r="BF94" s="163"/>
      <c r="BG94" s="163"/>
      <c r="BH94" s="163"/>
    </row>
    <row r="95" spans="1:60" x14ac:dyDescent="0.25">
      <c r="A95" s="1" t="s">
        <v>71</v>
      </c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</row>
    <row r="96" spans="1:60" s="5" customFormat="1" x14ac:dyDescent="0.25">
      <c r="A96" s="12"/>
      <c r="M96" t="s">
        <v>90</v>
      </c>
      <c r="V96" s="5" t="s">
        <v>91</v>
      </c>
      <c r="AH96" s="168"/>
      <c r="AI96" s="168"/>
      <c r="AJ96" s="168"/>
      <c r="AK96" s="168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140"/>
      <c r="AY96" s="140"/>
      <c r="AZ96" s="140"/>
      <c r="BA96" s="140"/>
      <c r="BB96" s="140"/>
      <c r="BC96" s="140"/>
      <c r="BD96" s="140"/>
      <c r="BE96" s="168"/>
      <c r="BF96" s="168"/>
      <c r="BG96" s="168"/>
      <c r="BH96" s="168"/>
    </row>
    <row r="97" spans="1:60" s="5" customFormat="1" x14ac:dyDescent="0.25">
      <c r="A97" s="1" t="s">
        <v>72</v>
      </c>
      <c r="B97"/>
      <c r="C97" s="270"/>
      <c r="D97" s="270"/>
      <c r="E97" s="270"/>
      <c r="F97" s="270"/>
      <c r="G97" s="270"/>
      <c r="H97" s="270"/>
      <c r="I97" s="270"/>
      <c r="J97" s="270"/>
      <c r="K97" s="270"/>
      <c r="L97" s="270"/>
      <c r="M97" s="5" t="s">
        <v>89</v>
      </c>
      <c r="N97" s="6"/>
      <c r="O97" s="6"/>
      <c r="P97" s="272"/>
      <c r="Q97" s="272"/>
      <c r="R97" s="272"/>
      <c r="S97" s="272"/>
      <c r="T97" s="272"/>
      <c r="U97" s="272"/>
      <c r="V97" s="13"/>
      <c r="W97" s="13"/>
      <c r="X97" s="13" t="s">
        <v>74</v>
      </c>
      <c r="Y97" s="271"/>
      <c r="Z97" s="271"/>
      <c r="AA97" s="271"/>
      <c r="AB97" s="271"/>
      <c r="AC97" s="271"/>
      <c r="AD97" s="271"/>
      <c r="AH97" s="168"/>
      <c r="AI97" s="168"/>
      <c r="AJ97" s="168"/>
      <c r="AK97" s="168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140"/>
      <c r="AY97" s="140"/>
      <c r="AZ97" s="140"/>
      <c r="BA97" s="140"/>
      <c r="BB97" s="140"/>
      <c r="BC97" s="140"/>
      <c r="BD97" s="140"/>
      <c r="BE97" s="168"/>
      <c r="BF97" s="168"/>
      <c r="BG97" s="168"/>
      <c r="BH97" s="168"/>
    </row>
    <row r="99" spans="1:60" x14ac:dyDescent="0.25">
      <c r="A99" s="269" t="s">
        <v>149</v>
      </c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  <c r="AA99" s="269"/>
      <c r="AB99" s="269"/>
      <c r="AC99" s="269"/>
      <c r="AD99" s="269"/>
      <c r="AE99" s="269"/>
      <c r="AF99" s="269"/>
      <c r="AG99" s="269"/>
      <c r="AH99" s="240"/>
      <c r="AI99" s="240"/>
      <c r="AJ99" s="240"/>
      <c r="AK99" s="240"/>
    </row>
    <row r="100" spans="1:60" x14ac:dyDescent="0.25">
      <c r="A100" s="266" t="s">
        <v>171</v>
      </c>
      <c r="B100" s="267"/>
      <c r="C100" s="267"/>
      <c r="D100" s="267"/>
      <c r="E100" s="267"/>
      <c r="F100" s="267"/>
      <c r="G100" s="267"/>
      <c r="H100" s="268"/>
      <c r="I100" s="95" t="s">
        <v>172</v>
      </c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160"/>
      <c r="AI100" s="160"/>
      <c r="AJ100" s="160"/>
      <c r="AK100" s="160"/>
    </row>
    <row r="101" spans="1:60" x14ac:dyDescent="0.25">
      <c r="AE101" s="284" t="s">
        <v>114</v>
      </c>
      <c r="AF101" s="284"/>
      <c r="AG101" s="284"/>
      <c r="AH101" s="241"/>
      <c r="AI101" s="241"/>
      <c r="AJ101" s="241"/>
      <c r="AK101" s="241"/>
    </row>
  </sheetData>
  <sheetProtection password="E0D8" sheet="1" selectLockedCells="1"/>
  <mergeCells count="40">
    <mergeCell ref="AE101:AG101"/>
    <mergeCell ref="AL66:AO66"/>
    <mergeCell ref="D90:AD90"/>
    <mergeCell ref="B79:L79"/>
    <mergeCell ref="AB66:AE66"/>
    <mergeCell ref="Q89:S89"/>
    <mergeCell ref="D95:AD95"/>
    <mergeCell ref="R87:S87"/>
    <mergeCell ref="T89:AD89"/>
    <mergeCell ref="D93:AD93"/>
    <mergeCell ref="Q16:R16"/>
    <mergeCell ref="M16:N16"/>
    <mergeCell ref="B47:AE47"/>
    <mergeCell ref="N61:P61"/>
    <mergeCell ref="T87:AD87"/>
    <mergeCell ref="F87:P87"/>
    <mergeCell ref="B33:AE33"/>
    <mergeCell ref="C69:AF69"/>
    <mergeCell ref="B83:AF83"/>
    <mergeCell ref="B78:AF78"/>
    <mergeCell ref="A1:B1"/>
    <mergeCell ref="F5:AD5"/>
    <mergeCell ref="F8:AD8"/>
    <mergeCell ref="B26:AE26"/>
    <mergeCell ref="Q11:R11"/>
    <mergeCell ref="P15:Q15"/>
    <mergeCell ref="L15:M15"/>
    <mergeCell ref="I16:J16"/>
    <mergeCell ref="D15:E15"/>
    <mergeCell ref="I18:K18"/>
    <mergeCell ref="AL61:AM61"/>
    <mergeCell ref="A100:H100"/>
    <mergeCell ref="A99:AG99"/>
    <mergeCell ref="F91:AD91"/>
    <mergeCell ref="Y97:AD97"/>
    <mergeCell ref="C97:L97"/>
    <mergeCell ref="P97:U97"/>
    <mergeCell ref="AB67:AE67"/>
    <mergeCell ref="B67:AA67"/>
    <mergeCell ref="F89:P89"/>
  </mergeCells>
  <phoneticPr fontId="0" type="noConversion"/>
  <conditionalFormatting sqref="AL33 C27:C30 M27:M30 BB36:BB41 AL36:AL46 AP36:AP46 AT36:AT46 AX36:AX46">
    <cfRule type="cellIs" dxfId="3" priority="2" stopIfTrue="1" operator="equal">
      <formula>"E"</formula>
    </cfRule>
  </conditionalFormatting>
  <hyperlinks>
    <hyperlink ref="AE101" location="FP_LibName" display="Home"/>
    <hyperlink ref="A100" r:id="rId1"/>
    <hyperlink ref="Q11:R11" r:id="rId2" display="here."/>
    <hyperlink ref="AE101:AG101" location="Fast_Home" display="Home"/>
    <hyperlink ref="J65" r:id="rId3"/>
  </hyperlinks>
  <pageMargins left="0.5" right="0.5" top="0.5" bottom="0.75" header="0.5" footer="0.5"/>
  <pageSetup orientation="portrait" r:id="rId4"/>
  <headerFooter alignWithMargins="0">
    <oddFooter>&amp;L&amp;9Brodart Co., Books &amp; Automation&amp;C&amp;9TW120611&amp;R&amp;9Page &amp;P of &amp;N</oddFooter>
  </headerFooter>
  <rowBreaks count="1" manualBreakCount="1">
    <brk id="84" max="32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13</xdr:row>
                    <xdr:rowOff>160020</xdr:rowOff>
                  </from>
                  <to>
                    <xdr:col>9</xdr:col>
                    <xdr:colOff>182880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16</xdr:row>
                    <xdr:rowOff>0</xdr:rowOff>
                  </from>
                  <to>
                    <xdr:col>13</xdr:col>
                    <xdr:colOff>121920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13</xdr:row>
                    <xdr:rowOff>160020</xdr:rowOff>
                  </from>
                  <to>
                    <xdr:col>13</xdr:col>
                    <xdr:colOff>30480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locked="0" defaultSize="0" autoFill="0" autoLine="0" autoPict="0">
                <anchor moveWithCells="1">
                  <from>
                    <xdr:col>14</xdr:col>
                    <xdr:colOff>60960</xdr:colOff>
                    <xdr:row>16</xdr:row>
                    <xdr:rowOff>0</xdr:rowOff>
                  </from>
                  <to>
                    <xdr:col>17</xdr:col>
                    <xdr:colOff>68580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14</xdr:row>
                    <xdr:rowOff>190500</xdr:rowOff>
                  </from>
                  <to>
                    <xdr:col>13</xdr:col>
                    <xdr:colOff>15240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17</xdr:row>
                    <xdr:rowOff>0</xdr:rowOff>
                  </from>
                  <to>
                    <xdr:col>10</xdr:col>
                    <xdr:colOff>7620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14</xdr:row>
                    <xdr:rowOff>190500</xdr:rowOff>
                  </from>
                  <to>
                    <xdr:col>9</xdr:col>
                    <xdr:colOff>129540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17</xdr:row>
                    <xdr:rowOff>0</xdr:rowOff>
                  </from>
                  <to>
                    <xdr:col>13</xdr:col>
                    <xdr:colOff>45720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16</xdr:row>
                    <xdr:rowOff>0</xdr:rowOff>
                  </from>
                  <to>
                    <xdr:col>9</xdr:col>
                    <xdr:colOff>190500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198120</xdr:rowOff>
                  </from>
                  <to>
                    <xdr:col>4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21</xdr:row>
                    <xdr:rowOff>160020</xdr:rowOff>
                  </from>
                  <to>
                    <xdr:col>11</xdr:col>
                    <xdr:colOff>30480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locked="0" defaultSize="0" autoFill="0" autoLine="0" autoPict="0">
                <anchor moveWithCells="1">
                  <from>
                    <xdr:col>1</xdr:col>
                    <xdr:colOff>160020</xdr:colOff>
                    <xdr:row>36</xdr:row>
                    <xdr:rowOff>160020</xdr:rowOff>
                  </from>
                  <to>
                    <xdr:col>4</xdr:col>
                    <xdr:colOff>160020</xdr:colOff>
                    <xdr:row>37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9" name="Check Box 54">
              <controlPr locked="0" defaultSize="0" autoFill="0" autoLine="0" autoPict="0">
                <anchor moveWithCells="1">
                  <from>
                    <xdr:col>0</xdr:col>
                    <xdr:colOff>83820</xdr:colOff>
                    <xdr:row>36</xdr:row>
                    <xdr:rowOff>152400</xdr:rowOff>
                  </from>
                  <to>
                    <xdr:col>1</xdr:col>
                    <xdr:colOff>182880</xdr:colOff>
                    <xdr:row>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0" name="Check Box 55">
              <controlPr locked="0" defaultSize="0" autoFill="0" autoLine="0" autoPict="0">
                <anchor moveWithCells="1">
                  <from>
                    <xdr:col>1</xdr:col>
                    <xdr:colOff>160020</xdr:colOff>
                    <xdr:row>37</xdr:row>
                    <xdr:rowOff>160020</xdr:rowOff>
                  </from>
                  <to>
                    <xdr:col>4</xdr:col>
                    <xdr:colOff>182880</xdr:colOff>
                    <xdr:row>38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1" name="Check Box 56">
              <controlPr locked="0" defaultSize="0" autoFill="0" autoLine="0" autoPict="0">
                <anchor moveWithCells="1">
                  <from>
                    <xdr:col>0</xdr:col>
                    <xdr:colOff>83820</xdr:colOff>
                    <xdr:row>37</xdr:row>
                    <xdr:rowOff>160020</xdr:rowOff>
                  </from>
                  <to>
                    <xdr:col>1</xdr:col>
                    <xdr:colOff>182880</xdr:colOff>
                    <xdr:row>38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2" name="Check Box 57">
              <controlPr locked="0" defaultSize="0" autoFill="0" autoLine="0" autoPict="0">
                <anchor moveWithCells="1">
                  <from>
                    <xdr:col>1</xdr:col>
                    <xdr:colOff>152400</xdr:colOff>
                    <xdr:row>39</xdr:row>
                    <xdr:rowOff>160020</xdr:rowOff>
                  </from>
                  <to>
                    <xdr:col>5</xdr:col>
                    <xdr:colOff>45720</xdr:colOff>
                    <xdr:row>40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3" name="Check Box 58">
              <controlPr locked="0" defaultSize="0" autoFill="0" autoLine="0" autoPict="0">
                <anchor moveWithCells="1">
                  <from>
                    <xdr:col>0</xdr:col>
                    <xdr:colOff>83820</xdr:colOff>
                    <xdr:row>39</xdr:row>
                    <xdr:rowOff>160020</xdr:rowOff>
                  </from>
                  <to>
                    <xdr:col>1</xdr:col>
                    <xdr:colOff>182880</xdr:colOff>
                    <xdr:row>40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4" name="Check Box 59">
              <controlPr locked="0" defaultSize="0" autoFill="0" autoLine="0" autoPict="0">
                <anchor moveWithCells="1">
                  <from>
                    <xdr:col>1</xdr:col>
                    <xdr:colOff>152400</xdr:colOff>
                    <xdr:row>40</xdr:row>
                    <xdr:rowOff>160020</xdr:rowOff>
                  </from>
                  <to>
                    <xdr:col>4</xdr:col>
                    <xdr:colOff>182880</xdr:colOff>
                    <xdr:row>41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5" name="Check Box 60">
              <controlPr locked="0" defaultSize="0" autoFill="0" autoLine="0" autoPict="0">
                <anchor moveWithCells="1">
                  <from>
                    <xdr:col>0</xdr:col>
                    <xdr:colOff>83820</xdr:colOff>
                    <xdr:row>40</xdr:row>
                    <xdr:rowOff>167640</xdr:rowOff>
                  </from>
                  <to>
                    <xdr:col>2</xdr:col>
                    <xdr:colOff>7620</xdr:colOff>
                    <xdr:row>41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6" name="Check Box 61">
              <controlPr locked="0" defaultSize="0" autoFill="0" autoLine="0" autoPict="0">
                <anchor moveWithCells="1">
                  <from>
                    <xdr:col>1</xdr:col>
                    <xdr:colOff>152400</xdr:colOff>
                    <xdr:row>41</xdr:row>
                    <xdr:rowOff>160020</xdr:rowOff>
                  </from>
                  <to>
                    <xdr:col>5</xdr:col>
                    <xdr:colOff>114300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7" name="Check Box 62">
              <controlPr locked="0" defaultSize="0" autoFill="0" autoLine="0" autoPict="0">
                <anchor moveWithCells="1">
                  <from>
                    <xdr:col>0</xdr:col>
                    <xdr:colOff>83820</xdr:colOff>
                    <xdr:row>41</xdr:row>
                    <xdr:rowOff>160020</xdr:rowOff>
                  </from>
                  <to>
                    <xdr:col>1</xdr:col>
                    <xdr:colOff>182880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8" name="Check Box 65">
              <controlPr locked="0" defaultSize="0" autoFill="0" autoLine="0" autoPict="0">
                <anchor moveWithCells="1">
                  <from>
                    <xdr:col>8</xdr:col>
                    <xdr:colOff>30480</xdr:colOff>
                    <xdr:row>35</xdr:row>
                    <xdr:rowOff>137160</xdr:rowOff>
                  </from>
                  <to>
                    <xdr:col>11</xdr:col>
                    <xdr:colOff>45720</xdr:colOff>
                    <xdr:row>36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9" name="Check Box 66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35</xdr:row>
                    <xdr:rowOff>144780</xdr:rowOff>
                  </from>
                  <to>
                    <xdr:col>8</xdr:col>
                    <xdr:colOff>91440</xdr:colOff>
                    <xdr:row>36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0" name="Check Box 67">
              <controlPr locked="0" defaultSize="0" autoFill="0" autoLine="0" autoPict="0">
                <anchor moveWithCells="1">
                  <from>
                    <xdr:col>1</xdr:col>
                    <xdr:colOff>152400</xdr:colOff>
                    <xdr:row>42</xdr:row>
                    <xdr:rowOff>160020</xdr:rowOff>
                  </from>
                  <to>
                    <xdr:col>5</xdr:col>
                    <xdr:colOff>7620</xdr:colOff>
                    <xdr:row>43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1" name="Check Box 68">
              <controlPr locked="0" defaultSize="0" autoFill="0" autoLine="0" autoPict="0">
                <anchor moveWithCells="1">
                  <from>
                    <xdr:col>0</xdr:col>
                    <xdr:colOff>83820</xdr:colOff>
                    <xdr:row>42</xdr:row>
                    <xdr:rowOff>167640</xdr:rowOff>
                  </from>
                  <to>
                    <xdr:col>2</xdr:col>
                    <xdr:colOff>7620</xdr:colOff>
                    <xdr:row>43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2" name="Check Box 69">
              <controlPr locked="0" defaultSize="0" autoFill="0" autoLine="0" autoPict="0">
                <anchor moveWithCells="1">
                  <from>
                    <xdr:col>8</xdr:col>
                    <xdr:colOff>30480</xdr:colOff>
                    <xdr:row>36</xdr:row>
                    <xdr:rowOff>160020</xdr:rowOff>
                  </from>
                  <to>
                    <xdr:col>11</xdr:col>
                    <xdr:colOff>182880</xdr:colOff>
                    <xdr:row>37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3" name="Check Box 70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36</xdr:row>
                    <xdr:rowOff>167640</xdr:rowOff>
                  </from>
                  <to>
                    <xdr:col>8</xdr:col>
                    <xdr:colOff>91440</xdr:colOff>
                    <xdr:row>37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4" name="Check Box 71">
              <controlPr locked="0" defaultSize="0" autoFill="0" autoLine="0" autoPict="0">
                <anchor moveWithCells="1">
                  <from>
                    <xdr:col>8</xdr:col>
                    <xdr:colOff>30480</xdr:colOff>
                    <xdr:row>37</xdr:row>
                    <xdr:rowOff>160020</xdr:rowOff>
                  </from>
                  <to>
                    <xdr:col>11</xdr:col>
                    <xdr:colOff>0</xdr:colOff>
                    <xdr:row>38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5" name="Check Box 72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37</xdr:row>
                    <xdr:rowOff>167640</xdr:rowOff>
                  </from>
                  <to>
                    <xdr:col>8</xdr:col>
                    <xdr:colOff>91440</xdr:colOff>
                    <xdr:row>38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6" name="Check Box 73">
              <controlPr locked="0" defaultSize="0" autoFill="0" autoLine="0" autoPict="0">
                <anchor moveWithCells="1">
                  <from>
                    <xdr:col>8</xdr:col>
                    <xdr:colOff>30480</xdr:colOff>
                    <xdr:row>40</xdr:row>
                    <xdr:rowOff>160020</xdr:rowOff>
                  </from>
                  <to>
                    <xdr:col>11</xdr:col>
                    <xdr:colOff>144780</xdr:colOff>
                    <xdr:row>41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7" name="Check Box 74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40</xdr:row>
                    <xdr:rowOff>167640</xdr:rowOff>
                  </from>
                  <to>
                    <xdr:col>8</xdr:col>
                    <xdr:colOff>91440</xdr:colOff>
                    <xdr:row>41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8" name="Check Box 75">
              <controlPr locked="0" defaultSize="0" autoFill="0" autoLine="0" autoPict="0">
                <anchor moveWithCells="1">
                  <from>
                    <xdr:col>15</xdr:col>
                    <xdr:colOff>38100</xdr:colOff>
                    <xdr:row>41</xdr:row>
                    <xdr:rowOff>160020</xdr:rowOff>
                  </from>
                  <to>
                    <xdr:col>18</xdr:col>
                    <xdr:colOff>129540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9" name="Check Box 76">
              <controlPr locked="0" defaultSize="0" autoFill="0" autoLine="0" autoPict="0">
                <anchor moveWithCells="1">
                  <from>
                    <xdr:col>13</xdr:col>
                    <xdr:colOff>160020</xdr:colOff>
                    <xdr:row>41</xdr:row>
                    <xdr:rowOff>167640</xdr:rowOff>
                  </from>
                  <to>
                    <xdr:col>15</xdr:col>
                    <xdr:colOff>68580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0" name="Check Box 77">
              <controlPr locked="0" defaultSize="0" autoFill="0" autoLine="0" autoPict="0">
                <anchor moveWithCells="1">
                  <from>
                    <xdr:col>15</xdr:col>
                    <xdr:colOff>30480</xdr:colOff>
                    <xdr:row>40</xdr:row>
                    <xdr:rowOff>160020</xdr:rowOff>
                  </from>
                  <to>
                    <xdr:col>18</xdr:col>
                    <xdr:colOff>167640</xdr:colOff>
                    <xdr:row>41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1" name="Check Box 78">
              <controlPr locked="0" defaultSize="0" autoFill="0" autoLine="0" autoPict="0">
                <anchor moveWithCells="1">
                  <from>
                    <xdr:col>13</xdr:col>
                    <xdr:colOff>160020</xdr:colOff>
                    <xdr:row>40</xdr:row>
                    <xdr:rowOff>167640</xdr:rowOff>
                  </from>
                  <to>
                    <xdr:col>15</xdr:col>
                    <xdr:colOff>68580</xdr:colOff>
                    <xdr:row>41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2" name="Check Box 79">
              <controlPr locked="0" defaultSize="0" autoFill="0" autoLine="0" autoPict="0">
                <anchor moveWithCells="1">
                  <from>
                    <xdr:col>15</xdr:col>
                    <xdr:colOff>30480</xdr:colOff>
                    <xdr:row>42</xdr:row>
                    <xdr:rowOff>160020</xdr:rowOff>
                  </from>
                  <to>
                    <xdr:col>18</xdr:col>
                    <xdr:colOff>7620</xdr:colOff>
                    <xdr:row>43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3" name="Check Box 80">
              <controlPr locked="0" defaultSize="0" autoFill="0" autoLine="0" autoPict="0">
                <anchor moveWithCells="1">
                  <from>
                    <xdr:col>13</xdr:col>
                    <xdr:colOff>160020</xdr:colOff>
                    <xdr:row>42</xdr:row>
                    <xdr:rowOff>167640</xdr:rowOff>
                  </from>
                  <to>
                    <xdr:col>15</xdr:col>
                    <xdr:colOff>68580</xdr:colOff>
                    <xdr:row>43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4" name="Check Box 81">
              <controlPr locked="0" defaultSize="0" autoFill="0" autoLine="0" autoPict="0">
                <anchor moveWithCells="1">
                  <from>
                    <xdr:col>22</xdr:col>
                    <xdr:colOff>30480</xdr:colOff>
                    <xdr:row>36</xdr:row>
                    <xdr:rowOff>160020</xdr:rowOff>
                  </from>
                  <to>
                    <xdr:col>25</xdr:col>
                    <xdr:colOff>68580</xdr:colOff>
                    <xdr:row>37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5" name="Check Box 82">
              <controlPr locked="0" defaultSize="0" autoFill="0" autoLine="0" autoPict="0">
                <anchor moveWithCells="1">
                  <from>
                    <xdr:col>20</xdr:col>
                    <xdr:colOff>160020</xdr:colOff>
                    <xdr:row>36</xdr:row>
                    <xdr:rowOff>167640</xdr:rowOff>
                  </from>
                  <to>
                    <xdr:col>22</xdr:col>
                    <xdr:colOff>91440</xdr:colOff>
                    <xdr:row>37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6" name="Check Box 83">
              <controlPr locked="0" defaultSize="0" autoFill="0" autoLine="0" autoPict="0">
                <anchor moveWithCells="1">
                  <from>
                    <xdr:col>22</xdr:col>
                    <xdr:colOff>30480</xdr:colOff>
                    <xdr:row>39</xdr:row>
                    <xdr:rowOff>160020</xdr:rowOff>
                  </from>
                  <to>
                    <xdr:col>25</xdr:col>
                    <xdr:colOff>121920</xdr:colOff>
                    <xdr:row>40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7" name="Check Box 84">
              <controlPr locked="0" defaultSize="0" autoFill="0" autoLine="0" autoPict="0">
                <anchor moveWithCells="1">
                  <from>
                    <xdr:col>20</xdr:col>
                    <xdr:colOff>160020</xdr:colOff>
                    <xdr:row>39</xdr:row>
                    <xdr:rowOff>167640</xdr:rowOff>
                  </from>
                  <to>
                    <xdr:col>22</xdr:col>
                    <xdr:colOff>91440</xdr:colOff>
                    <xdr:row>40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8" name="Check Box 85">
              <controlPr locked="0" defaultSize="0" autoFill="0" autoLine="0" autoPict="0">
                <anchor moveWithCells="1">
                  <from>
                    <xdr:col>22</xdr:col>
                    <xdr:colOff>30480</xdr:colOff>
                    <xdr:row>40</xdr:row>
                    <xdr:rowOff>160020</xdr:rowOff>
                  </from>
                  <to>
                    <xdr:col>25</xdr:col>
                    <xdr:colOff>7620</xdr:colOff>
                    <xdr:row>41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9" name="Check Box 86">
              <controlPr locked="0" defaultSize="0" autoFill="0" autoLine="0" autoPict="0">
                <anchor moveWithCells="1">
                  <from>
                    <xdr:col>20</xdr:col>
                    <xdr:colOff>160020</xdr:colOff>
                    <xdr:row>40</xdr:row>
                    <xdr:rowOff>167640</xdr:rowOff>
                  </from>
                  <to>
                    <xdr:col>22</xdr:col>
                    <xdr:colOff>91440</xdr:colOff>
                    <xdr:row>41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0" name="Check Box 87">
              <controlPr locked="0" defaultSize="0" autoFill="0" autoLine="0" autoPict="0">
                <anchor moveWithCells="1">
                  <from>
                    <xdr:col>22</xdr:col>
                    <xdr:colOff>30480</xdr:colOff>
                    <xdr:row>41</xdr:row>
                    <xdr:rowOff>160020</xdr:rowOff>
                  </from>
                  <to>
                    <xdr:col>26</xdr:col>
                    <xdr:colOff>53340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1" name="Check Box 88">
              <controlPr locked="0" defaultSize="0" autoFill="0" autoLine="0" autoPict="0">
                <anchor moveWithCells="1">
                  <from>
                    <xdr:col>20</xdr:col>
                    <xdr:colOff>160020</xdr:colOff>
                    <xdr:row>41</xdr:row>
                    <xdr:rowOff>167640</xdr:rowOff>
                  </from>
                  <to>
                    <xdr:col>22</xdr:col>
                    <xdr:colOff>91440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2" name="Check Box 89">
              <controlPr locked="0" defaultSize="0" autoFill="0" autoLine="0" autoPict="0">
                <anchor moveWithCells="1">
                  <from>
                    <xdr:col>28</xdr:col>
                    <xdr:colOff>76200</xdr:colOff>
                    <xdr:row>35</xdr:row>
                    <xdr:rowOff>137160</xdr:rowOff>
                  </from>
                  <to>
                    <xdr:col>30</xdr:col>
                    <xdr:colOff>129540</xdr:colOff>
                    <xdr:row>36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3" name="Check Box 90">
              <controlPr locked="0" defaultSize="0" autoFill="0" autoLine="0" autoPict="0">
                <anchor moveWithCells="1">
                  <from>
                    <xdr:col>27</xdr:col>
                    <xdr:colOff>30480</xdr:colOff>
                    <xdr:row>35</xdr:row>
                    <xdr:rowOff>144780</xdr:rowOff>
                  </from>
                  <to>
                    <xdr:col>28</xdr:col>
                    <xdr:colOff>160020</xdr:colOff>
                    <xdr:row>36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4" name="Check Box 93">
              <controlPr locked="0" defaultSize="0" autoFill="0" autoLine="0" autoPict="0">
                <anchor moveWithCells="1">
                  <from>
                    <xdr:col>28</xdr:col>
                    <xdr:colOff>76200</xdr:colOff>
                    <xdr:row>39</xdr:row>
                    <xdr:rowOff>160020</xdr:rowOff>
                  </from>
                  <to>
                    <xdr:col>32</xdr:col>
                    <xdr:colOff>76200</xdr:colOff>
                    <xdr:row>40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5" name="Check Box 94">
              <controlPr locked="0" defaultSize="0" autoFill="0" autoLine="0" autoPict="0">
                <anchor moveWithCells="1">
                  <from>
                    <xdr:col>27</xdr:col>
                    <xdr:colOff>30480</xdr:colOff>
                    <xdr:row>39</xdr:row>
                    <xdr:rowOff>167640</xdr:rowOff>
                  </from>
                  <to>
                    <xdr:col>28</xdr:col>
                    <xdr:colOff>160020</xdr:colOff>
                    <xdr:row>40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6" name="Check Box 97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69</xdr:row>
                    <xdr:rowOff>0</xdr:rowOff>
                  </from>
                  <to>
                    <xdr:col>19</xdr:col>
                    <xdr:colOff>121920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7" name="Check Box 98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69</xdr:row>
                    <xdr:rowOff>160020</xdr:rowOff>
                  </from>
                  <to>
                    <xdr:col>21</xdr:col>
                    <xdr:colOff>68580</xdr:colOff>
                    <xdr:row>71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8" name="Check Box 108">
              <controlPr locked="0" defaultSize="0" autoFill="0" autoLine="0" autoPict="0">
                <anchor moveWithCells="1">
                  <from>
                    <xdr:col>14</xdr:col>
                    <xdr:colOff>60960</xdr:colOff>
                    <xdr:row>14</xdr:row>
                    <xdr:rowOff>190500</xdr:rowOff>
                  </from>
                  <to>
                    <xdr:col>16</xdr:col>
                    <xdr:colOff>190500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9" name="Check Box 110">
              <controlPr locked="0" defaultSize="0" autoFill="0" autoLine="0" autoPict="0">
                <anchor moveWithCells="1">
                  <from>
                    <xdr:col>28</xdr:col>
                    <xdr:colOff>76200</xdr:colOff>
                    <xdr:row>36</xdr:row>
                    <xdr:rowOff>160020</xdr:rowOff>
                  </from>
                  <to>
                    <xdr:col>31</xdr:col>
                    <xdr:colOff>68580</xdr:colOff>
                    <xdr:row>37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60" name="Check Box 111">
              <controlPr locked="0" defaultSize="0" autoFill="0" autoLine="0" autoPict="0">
                <anchor moveWithCells="1">
                  <from>
                    <xdr:col>27</xdr:col>
                    <xdr:colOff>30480</xdr:colOff>
                    <xdr:row>36</xdr:row>
                    <xdr:rowOff>167640</xdr:rowOff>
                  </from>
                  <to>
                    <xdr:col>28</xdr:col>
                    <xdr:colOff>160020</xdr:colOff>
                    <xdr:row>37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1" name="Check Box 112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20</xdr:row>
                    <xdr:rowOff>167640</xdr:rowOff>
                  </from>
                  <to>
                    <xdr:col>7</xdr:col>
                    <xdr:colOff>106680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2" name="Check Box 119">
              <controlPr locked="0" defaultSize="0" autoFill="0" autoLine="0" autoPict="0">
                <anchor moveWithCells="1">
                  <from>
                    <xdr:col>14</xdr:col>
                    <xdr:colOff>60960</xdr:colOff>
                    <xdr:row>13</xdr:row>
                    <xdr:rowOff>160020</xdr:rowOff>
                  </from>
                  <to>
                    <xdr:col>16</xdr:col>
                    <xdr:colOff>106680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3" name="Check Box 120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47</xdr:row>
                    <xdr:rowOff>0</xdr:rowOff>
                  </from>
                  <to>
                    <xdr:col>7</xdr:col>
                    <xdr:colOff>45720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4" name="Check Box 121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48</xdr:row>
                    <xdr:rowOff>0</xdr:rowOff>
                  </from>
                  <to>
                    <xdr:col>7</xdr:col>
                    <xdr:colOff>76200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5" name="Check Box 122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49</xdr:row>
                    <xdr:rowOff>0</xdr:rowOff>
                  </from>
                  <to>
                    <xdr:col>8</xdr:col>
                    <xdr:colOff>129540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6" name="Check Box 123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50</xdr:row>
                    <xdr:rowOff>0</xdr:rowOff>
                  </from>
                  <to>
                    <xdr:col>7</xdr:col>
                    <xdr:colOff>121920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7" name="Check Box 126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51</xdr:row>
                    <xdr:rowOff>0</xdr:rowOff>
                  </from>
                  <to>
                    <xdr:col>7</xdr:col>
                    <xdr:colOff>45720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8" name="Check Box 132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54</xdr:row>
                    <xdr:rowOff>160020</xdr:rowOff>
                  </from>
                  <to>
                    <xdr:col>5</xdr:col>
                    <xdr:colOff>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9" name="Check Box 133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55</xdr:row>
                    <xdr:rowOff>160020</xdr:rowOff>
                  </from>
                  <to>
                    <xdr:col>5</xdr:col>
                    <xdr:colOff>0</xdr:colOff>
                    <xdr:row>57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0" name="Check Box 134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56</xdr:row>
                    <xdr:rowOff>160020</xdr:rowOff>
                  </from>
                  <to>
                    <xdr:col>8</xdr:col>
                    <xdr:colOff>53340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1" name="Check Box 136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72</xdr:row>
                    <xdr:rowOff>144780</xdr:rowOff>
                  </from>
                  <to>
                    <xdr:col>4</xdr:col>
                    <xdr:colOff>76200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2" name="Check Box 137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73</xdr:row>
                    <xdr:rowOff>160020</xdr:rowOff>
                  </from>
                  <to>
                    <xdr:col>5</xdr:col>
                    <xdr:colOff>7620</xdr:colOff>
                    <xdr:row>75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3" name="Check Box 156">
              <controlPr locked="0" defaultSize="0" autoFill="0" autoLine="0" autoPict="0">
                <anchor moveWithCells="1">
                  <from>
                    <xdr:col>0</xdr:col>
                    <xdr:colOff>83820</xdr:colOff>
                    <xdr:row>38</xdr:row>
                    <xdr:rowOff>160020</xdr:rowOff>
                  </from>
                  <to>
                    <xdr:col>1</xdr:col>
                    <xdr:colOff>182880</xdr:colOff>
                    <xdr:row>39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74" name="Check Box 160">
              <controlPr locked="0" defaultSize="0" autoFill="0" autoLine="0" autoPict="0">
                <anchor moveWithCells="1">
                  <from>
                    <xdr:col>1</xdr:col>
                    <xdr:colOff>160020</xdr:colOff>
                    <xdr:row>38</xdr:row>
                    <xdr:rowOff>160020</xdr:rowOff>
                  </from>
                  <to>
                    <xdr:col>5</xdr:col>
                    <xdr:colOff>83820</xdr:colOff>
                    <xdr:row>39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5" name="Check Box 163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39</xdr:row>
                    <xdr:rowOff>160020</xdr:rowOff>
                  </from>
                  <to>
                    <xdr:col>8</xdr:col>
                    <xdr:colOff>68580</xdr:colOff>
                    <xdr:row>40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76" name="Check Box 164">
              <controlPr locked="0" defaultSize="0" autoFill="0" autoLine="0" autoPict="0">
                <anchor moveWithCells="1">
                  <from>
                    <xdr:col>8</xdr:col>
                    <xdr:colOff>30480</xdr:colOff>
                    <xdr:row>39</xdr:row>
                    <xdr:rowOff>182880</xdr:rowOff>
                  </from>
                  <to>
                    <xdr:col>12</xdr:col>
                    <xdr:colOff>190500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77" name="Check Box 165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38</xdr:row>
                    <xdr:rowOff>160020</xdr:rowOff>
                  </from>
                  <to>
                    <xdr:col>8</xdr:col>
                    <xdr:colOff>68580</xdr:colOff>
                    <xdr:row>39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8" name="Check Box 166">
              <controlPr locked="0" defaultSize="0" autoFill="0" autoLine="0" autoPict="0">
                <anchor moveWithCells="1">
                  <from>
                    <xdr:col>8</xdr:col>
                    <xdr:colOff>30480</xdr:colOff>
                    <xdr:row>38</xdr:row>
                    <xdr:rowOff>160020</xdr:rowOff>
                  </from>
                  <to>
                    <xdr:col>10</xdr:col>
                    <xdr:colOff>167640</xdr:colOff>
                    <xdr:row>39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79" name="Check Box 173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41</xdr:row>
                    <xdr:rowOff>160020</xdr:rowOff>
                  </from>
                  <to>
                    <xdr:col>8</xdr:col>
                    <xdr:colOff>68580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80" name="Check Box 174">
              <controlPr locked="0" defaultSize="0" autoFill="0" autoLine="0" autoPict="0">
                <anchor moveWithCells="1">
                  <from>
                    <xdr:col>8</xdr:col>
                    <xdr:colOff>30480</xdr:colOff>
                    <xdr:row>41</xdr:row>
                    <xdr:rowOff>160020</xdr:rowOff>
                  </from>
                  <to>
                    <xdr:col>11</xdr:col>
                    <xdr:colOff>114300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81" name="Check Box 177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42</xdr:row>
                    <xdr:rowOff>160020</xdr:rowOff>
                  </from>
                  <to>
                    <xdr:col>8</xdr:col>
                    <xdr:colOff>68580</xdr:colOff>
                    <xdr:row>43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82" name="Check Box 178">
              <controlPr locked="0" defaultSize="0" autoFill="0" autoLine="0" autoPict="0">
                <anchor moveWithCells="1">
                  <from>
                    <xdr:col>8</xdr:col>
                    <xdr:colOff>30480</xdr:colOff>
                    <xdr:row>42</xdr:row>
                    <xdr:rowOff>160020</xdr:rowOff>
                  </from>
                  <to>
                    <xdr:col>12</xdr:col>
                    <xdr:colOff>0</xdr:colOff>
                    <xdr:row>43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83" name="Check Box 179">
              <controlPr locked="0" defaultSize="0" autoFill="0" autoLine="0" autoPict="0">
                <anchor moveWithCells="1">
                  <from>
                    <xdr:col>13</xdr:col>
                    <xdr:colOff>160020</xdr:colOff>
                    <xdr:row>35</xdr:row>
                    <xdr:rowOff>137160</xdr:rowOff>
                  </from>
                  <to>
                    <xdr:col>15</xdr:col>
                    <xdr:colOff>38100</xdr:colOff>
                    <xdr:row>36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84" name="Check Box 180">
              <controlPr locked="0" defaultSize="0" autoFill="0" autoLine="0" autoPict="0">
                <anchor moveWithCells="1">
                  <from>
                    <xdr:col>15</xdr:col>
                    <xdr:colOff>7620</xdr:colOff>
                    <xdr:row>35</xdr:row>
                    <xdr:rowOff>137160</xdr:rowOff>
                  </from>
                  <to>
                    <xdr:col>19</xdr:col>
                    <xdr:colOff>30480</xdr:colOff>
                    <xdr:row>36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85" name="Check Box 189">
              <controlPr locked="0" defaultSize="0" autoFill="0" autoLine="0" autoPict="0">
                <anchor moveWithCells="1">
                  <from>
                    <xdr:col>13</xdr:col>
                    <xdr:colOff>160020</xdr:colOff>
                    <xdr:row>38</xdr:row>
                    <xdr:rowOff>160020</xdr:rowOff>
                  </from>
                  <to>
                    <xdr:col>15</xdr:col>
                    <xdr:colOff>38100</xdr:colOff>
                    <xdr:row>39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86" name="Check Box 190">
              <controlPr locked="0" defaultSize="0" autoFill="0" autoLine="0" autoPict="0">
                <anchor moveWithCells="1">
                  <from>
                    <xdr:col>15</xdr:col>
                    <xdr:colOff>15240</xdr:colOff>
                    <xdr:row>38</xdr:row>
                    <xdr:rowOff>160020</xdr:rowOff>
                  </from>
                  <to>
                    <xdr:col>18</xdr:col>
                    <xdr:colOff>83820</xdr:colOff>
                    <xdr:row>39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87" name="Check Box 193">
              <controlPr locked="0" defaultSize="0" autoFill="0" autoLine="0" autoPict="0">
                <anchor moveWithCells="1">
                  <from>
                    <xdr:col>13</xdr:col>
                    <xdr:colOff>160020</xdr:colOff>
                    <xdr:row>39</xdr:row>
                    <xdr:rowOff>160020</xdr:rowOff>
                  </from>
                  <to>
                    <xdr:col>15</xdr:col>
                    <xdr:colOff>38100</xdr:colOff>
                    <xdr:row>40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88" name="Check Box 194">
              <controlPr locked="0" defaultSize="0" autoFill="0" autoLine="0" autoPict="0">
                <anchor moveWithCells="1">
                  <from>
                    <xdr:col>15</xdr:col>
                    <xdr:colOff>30480</xdr:colOff>
                    <xdr:row>39</xdr:row>
                    <xdr:rowOff>160020</xdr:rowOff>
                  </from>
                  <to>
                    <xdr:col>17</xdr:col>
                    <xdr:colOff>182880</xdr:colOff>
                    <xdr:row>40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9" name="Check Box 198">
              <controlPr locked="0" defaultSize="0" autoFill="0" autoLine="0" autoPict="0">
                <anchor moveWithCells="1">
                  <from>
                    <xdr:col>20</xdr:col>
                    <xdr:colOff>160020</xdr:colOff>
                    <xdr:row>35</xdr:row>
                    <xdr:rowOff>137160</xdr:rowOff>
                  </from>
                  <to>
                    <xdr:col>22</xdr:col>
                    <xdr:colOff>68580</xdr:colOff>
                    <xdr:row>36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90" name="Check Box 199">
              <controlPr locked="0" defaultSize="0" autoFill="0" autoLine="0" autoPict="0">
                <anchor moveWithCells="1">
                  <from>
                    <xdr:col>22</xdr:col>
                    <xdr:colOff>30480</xdr:colOff>
                    <xdr:row>35</xdr:row>
                    <xdr:rowOff>137160</xdr:rowOff>
                  </from>
                  <to>
                    <xdr:col>26</xdr:col>
                    <xdr:colOff>0</xdr:colOff>
                    <xdr:row>36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1" name="Check Box 200">
              <controlPr locked="0" defaultSize="0" autoFill="0" autoLine="0" autoPict="0">
                <anchor moveWithCells="1">
                  <from>
                    <xdr:col>20</xdr:col>
                    <xdr:colOff>160020</xdr:colOff>
                    <xdr:row>38</xdr:row>
                    <xdr:rowOff>160020</xdr:rowOff>
                  </from>
                  <to>
                    <xdr:col>22</xdr:col>
                    <xdr:colOff>68580</xdr:colOff>
                    <xdr:row>39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92" name="Check Box 201">
              <controlPr locked="0" defaultSize="0" autoFill="0" autoLine="0" autoPict="0">
                <anchor moveWithCells="1">
                  <from>
                    <xdr:col>22</xdr:col>
                    <xdr:colOff>30480</xdr:colOff>
                    <xdr:row>38</xdr:row>
                    <xdr:rowOff>160020</xdr:rowOff>
                  </from>
                  <to>
                    <xdr:col>25</xdr:col>
                    <xdr:colOff>167640</xdr:colOff>
                    <xdr:row>39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93" name="Check Box 205">
              <controlPr locked="0" defaultSize="0" autoFill="0" autoLine="0" autoPict="0">
                <anchor moveWithCells="1">
                  <from>
                    <xdr:col>27</xdr:col>
                    <xdr:colOff>30480</xdr:colOff>
                    <xdr:row>37</xdr:row>
                    <xdr:rowOff>160020</xdr:rowOff>
                  </from>
                  <to>
                    <xdr:col>28</xdr:col>
                    <xdr:colOff>129540</xdr:colOff>
                    <xdr:row>38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4" name="Check Box 206">
              <controlPr locked="0" defaultSize="0" autoFill="0" autoLine="0" autoPict="0">
                <anchor moveWithCells="1">
                  <from>
                    <xdr:col>28</xdr:col>
                    <xdr:colOff>76200</xdr:colOff>
                    <xdr:row>37</xdr:row>
                    <xdr:rowOff>160020</xdr:rowOff>
                  </from>
                  <to>
                    <xdr:col>32</xdr:col>
                    <xdr:colOff>53340</xdr:colOff>
                    <xdr:row>38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5" name="Check Box 207">
              <controlPr locked="0" defaultSize="0" autoFill="0" autoLine="0" autoPict="0">
                <anchor moveWithCells="1">
                  <from>
                    <xdr:col>27</xdr:col>
                    <xdr:colOff>30480</xdr:colOff>
                    <xdr:row>38</xdr:row>
                    <xdr:rowOff>160020</xdr:rowOff>
                  </from>
                  <to>
                    <xdr:col>28</xdr:col>
                    <xdr:colOff>129540</xdr:colOff>
                    <xdr:row>39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6" name="Check Box 208">
              <controlPr locked="0" defaultSize="0" autoFill="0" autoLine="0" autoPict="0">
                <anchor moveWithCells="1">
                  <from>
                    <xdr:col>28</xdr:col>
                    <xdr:colOff>76200</xdr:colOff>
                    <xdr:row>38</xdr:row>
                    <xdr:rowOff>160020</xdr:rowOff>
                  </from>
                  <to>
                    <xdr:col>32</xdr:col>
                    <xdr:colOff>114300</xdr:colOff>
                    <xdr:row>39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97" name="Check Box 472">
              <controlPr locked="0" defaultSize="0" autoFill="0" autoLine="0" autoPict="0">
                <anchor moveWithCells="1">
                  <from>
                    <xdr:col>16</xdr:col>
                    <xdr:colOff>114300</xdr:colOff>
                    <xdr:row>32</xdr:row>
                    <xdr:rowOff>7620</xdr:rowOff>
                  </from>
                  <to>
                    <xdr:col>23</xdr:col>
                    <xdr:colOff>53340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98" name="Check Box 736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15</xdr:row>
                    <xdr:rowOff>198120</xdr:rowOff>
                  </from>
                  <to>
                    <xdr:col>4</xdr:col>
                    <xdr:colOff>106680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99" name="Check Box 737">
              <controlPr locked="0" defaultSize="0" autoFill="0" autoLine="0" autoPict="0">
                <anchor moveWithCells="1">
                  <from>
                    <xdr:col>1</xdr:col>
                    <xdr:colOff>15240</xdr:colOff>
                    <xdr:row>14</xdr:row>
                    <xdr:rowOff>0</xdr:rowOff>
                  </from>
                  <to>
                    <xdr:col>5</xdr:col>
                    <xdr:colOff>129540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100" name="Check Box 749">
              <controlPr locked="0" defaultSize="0" autoFill="0" autoLine="0" autoPict="0">
                <anchor moveWithCells="1">
                  <from>
                    <xdr:col>20</xdr:col>
                    <xdr:colOff>160020</xdr:colOff>
                    <xdr:row>42</xdr:row>
                    <xdr:rowOff>160020</xdr:rowOff>
                  </from>
                  <to>
                    <xdr:col>22</xdr:col>
                    <xdr:colOff>68580</xdr:colOff>
                    <xdr:row>43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101" name="Check Box 750">
              <controlPr locked="0" defaultSize="0" autoFill="0" autoLine="0" autoPict="0">
                <anchor moveWithCells="1">
                  <from>
                    <xdr:col>22</xdr:col>
                    <xdr:colOff>30480</xdr:colOff>
                    <xdr:row>42</xdr:row>
                    <xdr:rowOff>160020</xdr:rowOff>
                  </from>
                  <to>
                    <xdr:col>25</xdr:col>
                    <xdr:colOff>167640</xdr:colOff>
                    <xdr:row>43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102" name="Check Box 954">
              <controlPr locked="0" defaultSize="0" autoFill="0" autoLine="0" autoPict="0">
                <anchor moveWithCells="1">
                  <from>
                    <xdr:col>0</xdr:col>
                    <xdr:colOff>83820</xdr:colOff>
                    <xdr:row>35</xdr:row>
                    <xdr:rowOff>137160</xdr:rowOff>
                  </from>
                  <to>
                    <xdr:col>1</xdr:col>
                    <xdr:colOff>182880</xdr:colOff>
                    <xdr:row>36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103" name="Check Box 955">
              <controlPr locked="0" defaultSize="0" autoFill="0" autoLine="0" autoPict="0">
                <anchor moveWithCells="1">
                  <from>
                    <xdr:col>1</xdr:col>
                    <xdr:colOff>160020</xdr:colOff>
                    <xdr:row>35</xdr:row>
                    <xdr:rowOff>144780</xdr:rowOff>
                  </from>
                  <to>
                    <xdr:col>4</xdr:col>
                    <xdr:colOff>68580</xdr:colOff>
                    <xdr:row>36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4" name="Check Box 1022">
              <controlPr locked="0" defaultSize="0" autoFill="0" autoLine="0" autoPict="0">
                <anchor moveWithCells="1">
                  <from>
                    <xdr:col>13</xdr:col>
                    <xdr:colOff>160020</xdr:colOff>
                    <xdr:row>36</xdr:row>
                    <xdr:rowOff>160020</xdr:rowOff>
                  </from>
                  <to>
                    <xdr:col>15</xdr:col>
                    <xdr:colOff>38100</xdr:colOff>
                    <xdr:row>37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05" name="Check Box 1023">
              <controlPr locked="0" defaultSize="0" autoFill="0" autoLine="0" autoPict="0">
                <anchor moveWithCells="1">
                  <from>
                    <xdr:col>15</xdr:col>
                    <xdr:colOff>7620</xdr:colOff>
                    <xdr:row>36</xdr:row>
                    <xdr:rowOff>167640</xdr:rowOff>
                  </from>
                  <to>
                    <xdr:col>19</xdr:col>
                    <xdr:colOff>160020</xdr:colOff>
                    <xdr:row>37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" r:id="rId106" name="Check Box 1024">
              <controlPr locked="0" defaultSize="0" autoFill="0" autoLine="0" autoPict="0">
                <anchor moveWithCells="1">
                  <from>
                    <xdr:col>13</xdr:col>
                    <xdr:colOff>160020</xdr:colOff>
                    <xdr:row>37</xdr:row>
                    <xdr:rowOff>160020</xdr:rowOff>
                  </from>
                  <to>
                    <xdr:col>15</xdr:col>
                    <xdr:colOff>38100</xdr:colOff>
                    <xdr:row>38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" r:id="rId107" name="Check Box 1025">
              <controlPr locked="0" defaultSize="0" autoFill="0" autoLine="0" autoPict="0">
                <anchor moveWithCells="1">
                  <from>
                    <xdr:col>15</xdr:col>
                    <xdr:colOff>7620</xdr:colOff>
                    <xdr:row>37</xdr:row>
                    <xdr:rowOff>152400</xdr:rowOff>
                  </from>
                  <to>
                    <xdr:col>19</xdr:col>
                    <xdr:colOff>160020</xdr:colOff>
                    <xdr:row>38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08" name="Check Box 1028">
              <controlPr locked="0" defaultSize="0" autoFill="0" autoLine="0" autoPict="0">
                <anchor moveWithCells="1">
                  <from>
                    <xdr:col>22</xdr:col>
                    <xdr:colOff>30480</xdr:colOff>
                    <xdr:row>37</xdr:row>
                    <xdr:rowOff>167640</xdr:rowOff>
                  </from>
                  <to>
                    <xdr:col>27</xdr:col>
                    <xdr:colOff>30480</xdr:colOff>
                    <xdr:row>38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9" name="Check Box 1029">
              <controlPr locked="0" defaultSize="0" autoFill="0" autoLine="0" autoPict="0">
                <anchor moveWithCells="1">
                  <from>
                    <xdr:col>20</xdr:col>
                    <xdr:colOff>160020</xdr:colOff>
                    <xdr:row>37</xdr:row>
                    <xdr:rowOff>167640</xdr:rowOff>
                  </from>
                  <to>
                    <xdr:col>22</xdr:col>
                    <xdr:colOff>91440</xdr:colOff>
                    <xdr:row>38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110" name="Check Box 1206">
              <controlPr locked="0" defaultSize="0" autoFill="0" autoLine="0" autoPict="0">
                <anchor moveWithCells="1">
                  <from>
                    <xdr:col>0</xdr:col>
                    <xdr:colOff>83820</xdr:colOff>
                    <xdr:row>42</xdr:row>
                    <xdr:rowOff>167640</xdr:rowOff>
                  </from>
                  <to>
                    <xdr:col>2</xdr:col>
                    <xdr:colOff>7620</xdr:colOff>
                    <xdr:row>43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A1:AK161"/>
  <sheetViews>
    <sheetView showGridLines="0" topLeftCell="A22" zoomScaleNormal="100" workbookViewId="0">
      <selection activeCell="A42" sqref="A42"/>
    </sheetView>
  </sheetViews>
  <sheetFormatPr defaultColWidth="0" defaultRowHeight="13.8" zeroHeight="1" x14ac:dyDescent="0.25"/>
  <cols>
    <col min="1" max="1" width="2.8984375" style="36" customWidth="1"/>
    <col min="2" max="2" width="2.5" style="79" customWidth="1"/>
    <col min="3" max="33" width="2.5" customWidth="1"/>
    <col min="34" max="37" width="2.5" style="162" customWidth="1"/>
  </cols>
  <sheetData>
    <row r="1" spans="1:34" ht="15" customHeight="1" x14ac:dyDescent="0.25">
      <c r="A1" s="59" t="s">
        <v>110</v>
      </c>
      <c r="D1" s="59" t="str">
        <f>Formulas!J2</f>
        <v>110712</v>
      </c>
      <c r="AH1" s="170"/>
    </row>
    <row r="2" spans="1:34" ht="15" customHeight="1" x14ac:dyDescent="0.25">
      <c r="A2" s="36" t="s">
        <v>97</v>
      </c>
      <c r="D2" s="83" t="str">
        <f>Formulas!$E$7</f>
        <v>Not answered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34" ht="15" customHeight="1" x14ac:dyDescent="0.25"/>
    <row r="4" spans="1:34" ht="15" customHeight="1" x14ac:dyDescent="0.25">
      <c r="A4" s="36" t="s">
        <v>98</v>
      </c>
      <c r="F4" s="83" t="str">
        <f>Formulas!$E$9</f>
        <v>Not answered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spans="1:34" ht="15" customHeight="1" x14ac:dyDescent="0.25"/>
    <row r="6" spans="1:34" x14ac:dyDescent="0.25">
      <c r="A6" s="36" t="s">
        <v>5</v>
      </c>
      <c r="B6" s="79" t="s">
        <v>99</v>
      </c>
    </row>
    <row r="7" spans="1:34" ht="16.5" customHeight="1" x14ac:dyDescent="0.25">
      <c r="A7" s="195"/>
      <c r="B7" s="201"/>
      <c r="C7" s="11"/>
      <c r="D7" s="285"/>
      <c r="E7" s="285"/>
      <c r="F7" s="11"/>
      <c r="G7" s="11"/>
      <c r="H7" s="11"/>
      <c r="I7" s="11"/>
      <c r="J7" s="11"/>
      <c r="K7" s="11"/>
      <c r="L7" s="285"/>
      <c r="M7" s="285"/>
      <c r="N7" s="11"/>
      <c r="O7" s="11"/>
      <c r="P7" s="285"/>
      <c r="Q7" s="286"/>
      <c r="R7" s="16"/>
      <c r="S7" s="11"/>
      <c r="T7" s="186"/>
      <c r="U7" s="186"/>
      <c r="V7" s="11"/>
    </row>
    <row r="8" spans="1:34" ht="16.5" customHeight="1" x14ac:dyDescent="0.25">
      <c r="A8" s="196"/>
      <c r="B8" s="202"/>
      <c r="C8" s="189"/>
      <c r="D8" s="189"/>
      <c r="E8" s="189"/>
      <c r="F8" s="189"/>
      <c r="G8" s="192"/>
      <c r="H8" s="189"/>
      <c r="I8" s="287"/>
      <c r="J8" s="287"/>
      <c r="K8" s="192"/>
      <c r="L8" s="189"/>
      <c r="M8" s="287"/>
      <c r="N8" s="289"/>
      <c r="O8" s="189"/>
      <c r="P8" s="189"/>
      <c r="Q8" s="287"/>
      <c r="R8" s="287"/>
      <c r="S8" s="189"/>
      <c r="T8" s="189"/>
      <c r="U8" s="11"/>
      <c r="V8" s="11"/>
    </row>
    <row r="9" spans="1:34" ht="16.5" customHeight="1" x14ac:dyDescent="0.25">
      <c r="A9" s="196"/>
      <c r="B9" s="202"/>
      <c r="C9" s="189"/>
      <c r="D9" s="189"/>
      <c r="E9" s="189"/>
      <c r="F9" s="189"/>
      <c r="G9" s="190"/>
      <c r="H9" s="189"/>
      <c r="I9" s="191"/>
      <c r="J9" s="191"/>
      <c r="K9" s="192"/>
      <c r="L9" s="189"/>
      <c r="M9" s="191"/>
      <c r="N9" s="191"/>
      <c r="O9" s="189"/>
      <c r="P9" s="189"/>
      <c r="Q9" s="189"/>
      <c r="R9" s="189"/>
      <c r="S9" s="189"/>
      <c r="T9" s="189"/>
      <c r="U9" s="11"/>
      <c r="V9" s="11"/>
    </row>
    <row r="10" spans="1:34" ht="16.5" customHeight="1" x14ac:dyDescent="0.25">
      <c r="A10" s="196"/>
      <c r="B10" s="202"/>
      <c r="C10" s="189"/>
      <c r="D10" s="189"/>
      <c r="E10" s="189"/>
      <c r="F10" s="189"/>
      <c r="G10" s="192"/>
      <c r="H10" s="189"/>
      <c r="I10" s="287"/>
      <c r="J10" s="287"/>
      <c r="K10" s="288"/>
      <c r="L10" s="189"/>
      <c r="M10" s="191"/>
      <c r="N10" s="191"/>
      <c r="O10" s="189"/>
      <c r="P10" s="189"/>
      <c r="Q10" s="189"/>
      <c r="R10" s="189"/>
      <c r="S10" s="189"/>
      <c r="T10" s="189"/>
      <c r="U10" s="11"/>
      <c r="V10" s="11"/>
    </row>
    <row r="11" spans="1:34" ht="16.5" customHeight="1" x14ac:dyDescent="0.25">
      <c r="A11" s="197"/>
      <c r="B11" s="203"/>
      <c r="C11" s="187"/>
      <c r="D11" s="5"/>
      <c r="E11" s="5"/>
      <c r="F11" s="5"/>
      <c r="G11" s="5"/>
      <c r="H11" s="5"/>
      <c r="I11" s="5"/>
      <c r="J11" s="5"/>
    </row>
    <row r="12" spans="1:34" x14ac:dyDescent="0.25">
      <c r="A12" s="36" t="s">
        <v>6</v>
      </c>
      <c r="B12" s="79" t="s">
        <v>100</v>
      </c>
    </row>
    <row r="13" spans="1:34" x14ac:dyDescent="0.25">
      <c r="A13" s="195"/>
      <c r="B13" s="204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40"/>
      <c r="N13" s="140"/>
      <c r="O13" s="140"/>
    </row>
    <row r="14" spans="1:34" x14ac:dyDescent="0.25">
      <c r="A14" s="196"/>
      <c r="B14" s="202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40"/>
      <c r="N14" s="140"/>
      <c r="O14" s="140"/>
    </row>
    <row r="15" spans="1:34" x14ac:dyDescent="0.25"/>
    <row r="16" spans="1:34" x14ac:dyDescent="0.25">
      <c r="A16" s="36" t="s">
        <v>19</v>
      </c>
      <c r="B16" s="79" t="s">
        <v>113</v>
      </c>
    </row>
    <row r="17" spans="1:33" x14ac:dyDescent="0.25">
      <c r="A17" s="195"/>
      <c r="B17" s="205" t="s">
        <v>94</v>
      </c>
    </row>
    <row r="18" spans="1:33" x14ac:dyDescent="0.25">
      <c r="B18" s="206" t="str">
        <f>Formulas!$E$41</f>
        <v/>
      </c>
      <c r="C18" s="2" t="s">
        <v>124</v>
      </c>
    </row>
    <row r="19" spans="1:33" x14ac:dyDescent="0.25">
      <c r="B19" s="206" t="str">
        <f>Formulas!$E$42</f>
        <v/>
      </c>
      <c r="C19" s="2" t="s">
        <v>23</v>
      </c>
    </row>
    <row r="20" spans="1:33" x14ac:dyDescent="0.25">
      <c r="B20" s="206" t="str">
        <f>Formulas!$E$43</f>
        <v/>
      </c>
      <c r="C20" s="2" t="s">
        <v>22</v>
      </c>
    </row>
    <row r="21" spans="1:33" x14ac:dyDescent="0.25">
      <c r="B21" s="206" t="str">
        <f>Formulas!$E$44</f>
        <v/>
      </c>
      <c r="C21" s="2" t="s">
        <v>25</v>
      </c>
      <c r="L21" s="178"/>
    </row>
    <row r="22" spans="1:33" x14ac:dyDescent="0.25">
      <c r="B22" s="206" t="str">
        <f>Formulas!$E$45</f>
        <v/>
      </c>
      <c r="C22" s="2" t="s">
        <v>24</v>
      </c>
    </row>
    <row r="23" spans="1:33" x14ac:dyDescent="0.25">
      <c r="B23" s="206" t="str">
        <f>Formulas!$E$46</f>
        <v/>
      </c>
      <c r="C23" s="2" t="s">
        <v>26</v>
      </c>
      <c r="L23" s="178"/>
    </row>
    <row r="24" spans="1:33" x14ac:dyDescent="0.25">
      <c r="B24" s="206" t="str">
        <f>Formulas!$E$47</f>
        <v/>
      </c>
      <c r="C24" s="2" t="s">
        <v>170</v>
      </c>
      <c r="L24" s="178"/>
    </row>
    <row r="25" spans="1:33" x14ac:dyDescent="0.25">
      <c r="B25" s="206" t="str">
        <f>Formulas!$E$48</f>
        <v/>
      </c>
      <c r="C25" s="2" t="s">
        <v>87</v>
      </c>
      <c r="L25" s="179"/>
    </row>
    <row r="26" spans="1:33" x14ac:dyDescent="0.25">
      <c r="C26" s="87"/>
      <c r="D26" s="2"/>
    </row>
    <row r="27" spans="1:33" x14ac:dyDescent="0.25">
      <c r="A27" s="198" t="s">
        <v>20</v>
      </c>
      <c r="B27" s="129" t="s">
        <v>252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1"/>
      <c r="AG27" s="11"/>
    </row>
    <row r="28" spans="1:33" ht="15" customHeight="1" x14ac:dyDescent="0.35">
      <c r="A28" s="198"/>
      <c r="B28" s="194" t="str">
        <f>Formulas!$E$53</f>
        <v/>
      </c>
      <c r="C28" s="109" t="s">
        <v>16</v>
      </c>
      <c r="D28" s="207"/>
      <c r="E28" s="173"/>
      <c r="F28" s="49"/>
      <c r="G28" s="49"/>
      <c r="H28" s="194" t="s">
        <v>42</v>
      </c>
      <c r="I28" s="145" t="s">
        <v>265</v>
      </c>
      <c r="J28" s="208"/>
      <c r="K28" s="207"/>
      <c r="L28" s="207"/>
      <c r="M28" s="207"/>
      <c r="N28" s="209"/>
      <c r="O28" s="209"/>
      <c r="P28" s="209"/>
      <c r="Q28" s="209"/>
      <c r="R28" s="209"/>
      <c r="S28" s="209"/>
      <c r="T28" s="209"/>
      <c r="U28" s="145"/>
      <c r="V28" s="210"/>
      <c r="W28" s="145"/>
      <c r="X28" s="125"/>
      <c r="Y28" s="125"/>
      <c r="Z28" s="125"/>
      <c r="AA28" s="125"/>
      <c r="AB28" s="125"/>
      <c r="AC28" s="125"/>
      <c r="AD28" s="125"/>
      <c r="AE28" s="123"/>
      <c r="AF28" s="11"/>
      <c r="AG28" s="11"/>
    </row>
    <row r="29" spans="1:33" x14ac:dyDescent="0.25">
      <c r="A29" s="198"/>
      <c r="B29" s="194" t="str">
        <f>Formulas!E54</f>
        <v/>
      </c>
      <c r="C29" s="226" t="s">
        <v>297</v>
      </c>
      <c r="D29" s="207"/>
      <c r="E29" s="207"/>
      <c r="F29" s="79"/>
      <c r="G29" s="79"/>
      <c r="H29" s="194" t="str">
        <f>Formulas!$E$65</f>
        <v/>
      </c>
      <c r="I29" s="109" t="s">
        <v>219</v>
      </c>
      <c r="J29" s="79"/>
      <c r="K29" s="79"/>
      <c r="L29" s="207"/>
      <c r="M29" s="207"/>
      <c r="N29" s="79"/>
      <c r="O29" s="194" t="str">
        <f>Formulas!E76</f>
        <v/>
      </c>
      <c r="P29" s="109" t="s">
        <v>228</v>
      </c>
      <c r="Q29" s="79"/>
      <c r="R29" s="79"/>
      <c r="S29" s="79"/>
      <c r="T29" s="79"/>
      <c r="U29" s="79"/>
      <c r="X29" s="79"/>
      <c r="Y29" s="125"/>
      <c r="Z29" s="125"/>
      <c r="AA29" s="79"/>
      <c r="AD29" s="79"/>
      <c r="AE29" s="123"/>
      <c r="AF29" s="11"/>
      <c r="AG29" s="11"/>
    </row>
    <row r="30" spans="1:33" x14ac:dyDescent="0.25">
      <c r="A30" s="198"/>
      <c r="B30" s="194" t="str">
        <f>Formulas!E55</f>
        <v/>
      </c>
      <c r="C30" s="109" t="s">
        <v>125</v>
      </c>
      <c r="D30" s="207"/>
      <c r="E30" s="207"/>
      <c r="F30" s="79"/>
      <c r="G30" s="79"/>
      <c r="H30" s="225" t="str">
        <f>Formulas!$E$66</f>
        <v/>
      </c>
      <c r="I30" s="226" t="s">
        <v>127</v>
      </c>
      <c r="K30" s="79"/>
      <c r="L30" s="207"/>
      <c r="M30" s="207"/>
      <c r="N30" s="79"/>
      <c r="O30" s="225" t="str">
        <f>Formulas!$E$77</f>
        <v>E</v>
      </c>
      <c r="P30" s="226" t="s">
        <v>229</v>
      </c>
      <c r="Q30" s="79"/>
      <c r="R30" s="79"/>
      <c r="S30" s="79"/>
      <c r="T30" s="79"/>
      <c r="U30" s="79"/>
      <c r="V30" s="174" t="str">
        <f>Formulas!$E$87</f>
        <v/>
      </c>
      <c r="W30" s="109" t="s">
        <v>236</v>
      </c>
      <c r="X30" s="79"/>
      <c r="Y30" s="125"/>
      <c r="Z30" s="125"/>
      <c r="AA30" s="79"/>
      <c r="AB30" s="174" t="str">
        <f>Formulas!$E$97</f>
        <v/>
      </c>
      <c r="AC30" s="109" t="s">
        <v>157</v>
      </c>
      <c r="AD30" s="79"/>
      <c r="AE30" s="123"/>
      <c r="AF30" s="11"/>
      <c r="AG30" s="11"/>
    </row>
    <row r="31" spans="1:33" x14ac:dyDescent="0.25">
      <c r="A31" s="224"/>
      <c r="B31" s="194" t="str">
        <f>Formulas!$E$56</f>
        <v/>
      </c>
      <c r="C31" s="109" t="s">
        <v>126</v>
      </c>
      <c r="D31" s="227"/>
      <c r="E31" s="227"/>
      <c r="F31" s="228"/>
      <c r="G31" s="228"/>
      <c r="H31" s="225" t="str">
        <f>Formulas!E67</f>
        <v/>
      </c>
      <c r="I31" s="226" t="s">
        <v>220</v>
      </c>
      <c r="K31" s="228"/>
      <c r="L31" s="227"/>
      <c r="M31" s="227"/>
      <c r="N31" s="228"/>
      <c r="O31" s="225" t="str">
        <f>Formulas!$E$78</f>
        <v>E</v>
      </c>
      <c r="P31" s="226" t="s">
        <v>230</v>
      </c>
      <c r="Q31" s="228"/>
      <c r="R31" s="228"/>
      <c r="S31" s="228"/>
      <c r="T31" s="228"/>
      <c r="U31" s="228"/>
      <c r="V31" s="229" t="str">
        <f>Formulas!$E$88</f>
        <v/>
      </c>
      <c r="W31" s="226" t="s">
        <v>33</v>
      </c>
      <c r="X31" s="228"/>
      <c r="Y31" s="230"/>
      <c r="Z31" s="230"/>
      <c r="AA31" s="228"/>
      <c r="AB31" s="174" t="str">
        <f>Formulas!$E$98</f>
        <v/>
      </c>
      <c r="AC31" s="176" t="s">
        <v>245</v>
      </c>
      <c r="AD31" s="228"/>
      <c r="AE31" s="231"/>
      <c r="AF31" s="232"/>
      <c r="AG31" s="11"/>
    </row>
    <row r="32" spans="1:33" x14ac:dyDescent="0.25">
      <c r="A32" s="224"/>
      <c r="B32" s="225" t="str">
        <f>Formulas!$E$57</f>
        <v>E</v>
      </c>
      <c r="C32" s="226" t="s">
        <v>215</v>
      </c>
      <c r="D32" s="227"/>
      <c r="E32" s="227"/>
      <c r="F32" s="228"/>
      <c r="G32" s="228"/>
      <c r="H32" s="225" t="str">
        <f>Formulas!E68</f>
        <v/>
      </c>
      <c r="I32" s="109" t="s">
        <v>302</v>
      </c>
      <c r="K32" s="228"/>
      <c r="L32" s="227"/>
      <c r="M32" s="227"/>
      <c r="N32" s="228"/>
      <c r="O32" s="225" t="str">
        <f>Formulas!E79</f>
        <v>E</v>
      </c>
      <c r="P32" s="226" t="s">
        <v>231</v>
      </c>
      <c r="Q32" s="228"/>
      <c r="R32" s="228"/>
      <c r="S32" s="228"/>
      <c r="T32" s="228"/>
      <c r="U32" s="228"/>
      <c r="V32" s="229" t="str">
        <f>Formulas!$E$89</f>
        <v/>
      </c>
      <c r="W32" s="226" t="s">
        <v>237</v>
      </c>
      <c r="X32" s="228"/>
      <c r="Y32" s="230"/>
      <c r="Z32" s="230"/>
      <c r="AA32" s="228"/>
      <c r="AB32" s="229" t="str">
        <f>Formulas!$E$99</f>
        <v/>
      </c>
      <c r="AC32" s="226" t="s">
        <v>246</v>
      </c>
      <c r="AD32" s="228"/>
      <c r="AE32" s="231"/>
      <c r="AF32" s="232"/>
      <c r="AG32" s="11"/>
    </row>
    <row r="33" spans="1:33" x14ac:dyDescent="0.25">
      <c r="A33" s="224"/>
      <c r="B33" s="225" t="str">
        <f>Formulas!$E$58</f>
        <v/>
      </c>
      <c r="C33" s="226" t="s">
        <v>216</v>
      </c>
      <c r="D33" s="227"/>
      <c r="E33" s="227"/>
      <c r="F33" s="228"/>
      <c r="G33" s="228"/>
      <c r="H33" s="225" t="str">
        <f>Formulas!$E$69</f>
        <v>E</v>
      </c>
      <c r="I33" s="226" t="s">
        <v>221</v>
      </c>
      <c r="J33" s="228"/>
      <c r="K33" s="228"/>
      <c r="L33" s="227"/>
      <c r="M33" s="227"/>
      <c r="N33" s="228"/>
      <c r="O33" s="225" t="str">
        <f>Formulas!E80</f>
        <v/>
      </c>
      <c r="P33" t="s">
        <v>299</v>
      </c>
      <c r="Q33" s="228"/>
      <c r="R33" s="228"/>
      <c r="S33" s="228"/>
      <c r="T33" s="228"/>
      <c r="U33" s="228"/>
      <c r="V33" s="229" t="str">
        <f>Formulas!E90</f>
        <v/>
      </c>
      <c r="W33" s="226" t="s">
        <v>238</v>
      </c>
      <c r="X33" s="228"/>
      <c r="Y33" s="230"/>
      <c r="Z33" s="230"/>
      <c r="AA33" s="228"/>
      <c r="AB33" s="229" t="str">
        <f>Formulas!$E$100</f>
        <v/>
      </c>
      <c r="AC33" s="226" t="s">
        <v>247</v>
      </c>
      <c r="AD33" s="228"/>
      <c r="AE33" s="231"/>
      <c r="AF33" s="232"/>
      <c r="AG33" s="11"/>
    </row>
    <row r="34" spans="1:33" x14ac:dyDescent="0.25">
      <c r="A34" s="224"/>
      <c r="B34" s="225" t="str">
        <f>Formulas!$E$59</f>
        <v>E</v>
      </c>
      <c r="C34" s="226" t="s">
        <v>217</v>
      </c>
      <c r="D34" s="227"/>
      <c r="E34" s="227"/>
      <c r="F34" s="228"/>
      <c r="G34" s="228"/>
      <c r="H34" s="225" t="str">
        <f>Formulas!$E$70</f>
        <v>E</v>
      </c>
      <c r="I34" s="226" t="s">
        <v>222</v>
      </c>
      <c r="J34" s="228"/>
      <c r="K34" s="228"/>
      <c r="L34" s="227"/>
      <c r="M34" s="227"/>
      <c r="N34" s="228"/>
      <c r="O34" s="225" t="str">
        <f>Formulas!E81</f>
        <v/>
      </c>
      <c r="P34" t="s">
        <v>203</v>
      </c>
      <c r="Q34" s="228"/>
      <c r="R34" s="228"/>
      <c r="S34" s="228"/>
      <c r="T34" s="228"/>
      <c r="U34" s="228"/>
      <c r="V34" s="229" t="str">
        <f>Formulas!E91</f>
        <v/>
      </c>
      <c r="W34" s="262" t="s">
        <v>313</v>
      </c>
      <c r="X34" s="228"/>
      <c r="Y34" s="230"/>
      <c r="Z34" s="230"/>
      <c r="AA34" s="228"/>
      <c r="AB34" s="229" t="str">
        <f>Formulas!$E$101</f>
        <v/>
      </c>
      <c r="AC34" s="226" t="s">
        <v>131</v>
      </c>
      <c r="AD34" s="228"/>
      <c r="AE34" s="231"/>
      <c r="AF34" s="232"/>
      <c r="AG34" s="232"/>
    </row>
    <row r="35" spans="1:33" x14ac:dyDescent="0.25">
      <c r="A35" s="224"/>
      <c r="B35" s="225" t="str">
        <f>Formulas!$E$60</f>
        <v/>
      </c>
      <c r="C35" s="226" t="s">
        <v>156</v>
      </c>
      <c r="D35" s="227"/>
      <c r="E35" s="227"/>
      <c r="F35" s="228"/>
      <c r="G35" s="228"/>
      <c r="H35" s="225" t="str">
        <f>Formulas!$E$71</f>
        <v>E</v>
      </c>
      <c r="I35" s="226" t="s">
        <v>223</v>
      </c>
      <c r="J35" s="228"/>
      <c r="K35" s="228"/>
      <c r="L35" s="227"/>
      <c r="M35" s="227"/>
      <c r="N35" s="228"/>
      <c r="O35" s="225" t="str">
        <f>Formulas!$E$82</f>
        <v/>
      </c>
      <c r="P35" s="226" t="s">
        <v>232</v>
      </c>
      <c r="Q35" s="228"/>
      <c r="R35" s="233"/>
      <c r="S35" s="233"/>
      <c r="T35" s="228"/>
      <c r="U35" s="228"/>
      <c r="V35" s="229" t="str">
        <f>Formulas!$E$92</f>
        <v/>
      </c>
      <c r="W35" s="226" t="s">
        <v>240</v>
      </c>
      <c r="X35" s="228"/>
      <c r="Y35" s="230"/>
      <c r="Z35" s="230"/>
      <c r="AA35" s="230"/>
      <c r="AB35" s="229" t="str">
        <f>Formulas!$E$102</f>
        <v>E</v>
      </c>
      <c r="AC35" s="226" t="s">
        <v>248</v>
      </c>
      <c r="AD35" s="230"/>
      <c r="AE35" s="231"/>
      <c r="AF35" s="232"/>
      <c r="AG35" s="11"/>
    </row>
    <row r="36" spans="1:33" x14ac:dyDescent="0.25">
      <c r="A36" s="224"/>
      <c r="B36" s="225" t="str">
        <f>Formulas!$E$61</f>
        <v/>
      </c>
      <c r="C36" s="226" t="s">
        <v>34</v>
      </c>
      <c r="D36" s="227"/>
      <c r="E36" s="227"/>
      <c r="F36" s="228"/>
      <c r="G36" s="228"/>
      <c r="H36" s="225" t="str">
        <f>Formulas!$E$72</f>
        <v/>
      </c>
      <c r="I36" s="226" t="s">
        <v>225</v>
      </c>
      <c r="J36" s="228"/>
      <c r="K36" s="228"/>
      <c r="L36" s="227"/>
      <c r="M36" s="227"/>
      <c r="N36" s="228"/>
      <c r="O36" s="225" t="str">
        <f>Formulas!$E$83</f>
        <v>E</v>
      </c>
      <c r="P36" s="226" t="s">
        <v>233</v>
      </c>
      <c r="Q36" s="228"/>
      <c r="R36" s="233"/>
      <c r="S36" s="233"/>
      <c r="T36" s="228"/>
      <c r="U36" s="228"/>
      <c r="V36" s="229" t="str">
        <f>Formulas!$E$93</f>
        <v/>
      </c>
      <c r="W36" s="233" t="s">
        <v>241</v>
      </c>
      <c r="X36" s="228"/>
      <c r="Y36" s="230"/>
      <c r="Z36" s="230"/>
      <c r="AA36" s="230"/>
      <c r="AD36" s="230"/>
      <c r="AE36" s="231"/>
      <c r="AF36" s="232"/>
      <c r="AG36" s="11"/>
    </row>
    <row r="37" spans="1:33" x14ac:dyDescent="0.25">
      <c r="A37" s="224"/>
      <c r="B37" s="225" t="str">
        <f>Formulas!$E$62</f>
        <v/>
      </c>
      <c r="C37" s="226" t="s">
        <v>162</v>
      </c>
      <c r="D37" s="227"/>
      <c r="E37" s="227"/>
      <c r="F37" s="228"/>
      <c r="G37" s="228"/>
      <c r="H37" s="225" t="str">
        <f>Formulas!$E$73</f>
        <v/>
      </c>
      <c r="I37" s="226" t="s">
        <v>224</v>
      </c>
      <c r="J37" s="228"/>
      <c r="K37" s="228"/>
      <c r="L37" s="227"/>
      <c r="M37" s="227"/>
      <c r="N37" s="228"/>
      <c r="O37" s="225" t="str">
        <f>Formulas!$E$84</f>
        <v>E</v>
      </c>
      <c r="P37" s="226" t="s">
        <v>234</v>
      </c>
      <c r="Q37" s="228"/>
      <c r="R37" s="233"/>
      <c r="S37" s="233"/>
      <c r="T37" s="228"/>
      <c r="U37" s="228"/>
      <c r="V37" s="229" t="str">
        <f>Formulas!$E$94</f>
        <v/>
      </c>
      <c r="W37" s="226" t="s">
        <v>243</v>
      </c>
      <c r="X37" s="228"/>
      <c r="Y37" s="230"/>
      <c r="Z37" s="230"/>
      <c r="AA37" s="230"/>
      <c r="AD37" s="230"/>
      <c r="AE37" s="231"/>
      <c r="AF37" s="232"/>
      <c r="AG37" s="11"/>
    </row>
    <row r="38" spans="1:33" x14ac:dyDescent="0.25">
      <c r="A38" s="224"/>
      <c r="B38" s="225" t="str">
        <f>Formulas!$E$63</f>
        <v/>
      </c>
      <c r="C38" s="233" t="s">
        <v>266</v>
      </c>
      <c r="D38" s="227"/>
      <c r="E38" s="227"/>
      <c r="F38" s="228"/>
      <c r="G38" s="228"/>
      <c r="H38" s="225" t="str">
        <f>Formulas!$E$74</f>
        <v>E</v>
      </c>
      <c r="I38" s="226" t="s">
        <v>226</v>
      </c>
      <c r="J38" s="228"/>
      <c r="K38" s="228"/>
      <c r="L38" s="227"/>
      <c r="M38" s="227"/>
      <c r="N38" s="228"/>
      <c r="O38" s="225" t="str">
        <f>Formulas!$E$85</f>
        <v/>
      </c>
      <c r="P38" s="226" t="s">
        <v>235</v>
      </c>
      <c r="Q38" s="228"/>
      <c r="R38" s="233"/>
      <c r="S38" s="233"/>
      <c r="T38" s="228"/>
      <c r="U38" s="228"/>
      <c r="V38" s="229" t="str">
        <f>Formulas!$E$95</f>
        <v/>
      </c>
      <c r="W38" s="226" t="s">
        <v>130</v>
      </c>
      <c r="X38" s="228"/>
      <c r="Y38" s="230"/>
      <c r="Z38" s="230"/>
      <c r="AA38" s="230"/>
      <c r="AB38" s="257"/>
      <c r="AC38" s="226"/>
      <c r="AD38" s="230"/>
      <c r="AE38" s="231"/>
      <c r="AF38" s="232"/>
      <c r="AG38" s="11"/>
    </row>
    <row r="39" spans="1:33" x14ac:dyDescent="0.25">
      <c r="A39" s="224"/>
      <c r="B39" s="194" t="str">
        <f>Formulas!$E$64</f>
        <v/>
      </c>
      <c r="C39" s="109" t="s">
        <v>218</v>
      </c>
      <c r="D39" s="227"/>
      <c r="E39" s="227"/>
      <c r="F39" s="228"/>
      <c r="G39" s="228"/>
      <c r="H39" s="194" t="str">
        <f>Formulas!$E$75</f>
        <v/>
      </c>
      <c r="I39" s="109" t="s">
        <v>227</v>
      </c>
      <c r="J39" s="228"/>
      <c r="K39" s="228"/>
      <c r="L39" s="227"/>
      <c r="M39" s="227"/>
      <c r="N39" s="228"/>
      <c r="O39" s="174" t="str">
        <f>Formulas!$E$86</f>
        <v/>
      </c>
      <c r="P39" s="109" t="s">
        <v>161</v>
      </c>
      <c r="Q39" s="228"/>
      <c r="R39" s="233"/>
      <c r="S39" s="233"/>
      <c r="T39" s="228"/>
      <c r="U39" s="228"/>
      <c r="V39" s="229" t="str">
        <f>Formulas!$E$96</f>
        <v/>
      </c>
      <c r="W39" s="226" t="s">
        <v>244</v>
      </c>
      <c r="X39" s="228"/>
      <c r="Y39" s="230"/>
      <c r="Z39" s="230"/>
      <c r="AA39" s="230"/>
      <c r="AB39" s="257"/>
      <c r="AC39" s="226"/>
      <c r="AD39" s="230"/>
      <c r="AE39" s="231"/>
      <c r="AF39" s="232"/>
      <c r="AG39" s="11"/>
    </row>
    <row r="40" spans="1:33" x14ac:dyDescent="0.25">
      <c r="A40" s="224"/>
      <c r="D40" s="227"/>
      <c r="E40" s="227"/>
      <c r="F40" s="228"/>
      <c r="G40" s="228"/>
      <c r="H40" s="256"/>
      <c r="I40" s="226"/>
      <c r="J40" s="228"/>
      <c r="K40" s="228"/>
      <c r="L40" s="227"/>
      <c r="M40" s="227"/>
      <c r="N40" s="228"/>
      <c r="O40" s="256"/>
      <c r="P40" s="226"/>
      <c r="Q40" s="228"/>
      <c r="R40" s="233"/>
      <c r="S40" s="233"/>
      <c r="T40" s="228"/>
      <c r="U40" s="228"/>
      <c r="V40" s="257"/>
      <c r="W40" s="233"/>
      <c r="X40" s="228"/>
      <c r="Y40" s="230"/>
      <c r="Z40" s="230"/>
      <c r="AA40" s="230"/>
      <c r="AB40" s="257"/>
      <c r="AC40" s="226"/>
      <c r="AD40" s="230"/>
      <c r="AE40" s="231"/>
      <c r="AF40" s="232"/>
      <c r="AG40" s="11"/>
    </row>
    <row r="41" spans="1:33" ht="28.5" customHeight="1" x14ac:dyDescent="0.25">
      <c r="B41" s="290" t="s">
        <v>181</v>
      </c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</row>
    <row r="42" spans="1:33" x14ac:dyDescent="0.25">
      <c r="A42" s="199"/>
      <c r="B42" s="204"/>
      <c r="C42" s="188"/>
      <c r="D42" s="188"/>
      <c r="E42" s="188"/>
      <c r="F42" s="188"/>
      <c r="G42" s="188"/>
      <c r="H42" s="188"/>
      <c r="I42" s="188"/>
      <c r="J42" s="188"/>
      <c r="K42" s="5"/>
    </row>
    <row r="43" spans="1:33" x14ac:dyDescent="0.25">
      <c r="A43" s="145"/>
      <c r="B43" s="202"/>
      <c r="C43" s="189"/>
      <c r="D43" s="189"/>
      <c r="E43" s="189"/>
      <c r="F43" s="189"/>
      <c r="G43" s="189"/>
      <c r="H43" s="189"/>
      <c r="I43" s="189"/>
      <c r="J43" s="189"/>
      <c r="K43" s="5"/>
    </row>
    <row r="44" spans="1:33" x14ac:dyDescent="0.25">
      <c r="A44" s="145"/>
      <c r="B44" s="202"/>
      <c r="C44" s="189"/>
      <c r="D44" s="189"/>
      <c r="E44" s="189"/>
      <c r="F44" s="189"/>
      <c r="G44" s="189"/>
      <c r="H44" s="189"/>
      <c r="I44" s="189"/>
      <c r="J44" s="189"/>
      <c r="K44" s="5"/>
    </row>
    <row r="45" spans="1:33" x14ac:dyDescent="0.25">
      <c r="A45" s="145"/>
      <c r="B45" s="202"/>
      <c r="C45" s="189"/>
      <c r="D45" s="189"/>
      <c r="E45" s="189"/>
      <c r="F45" s="189"/>
      <c r="G45" s="189"/>
      <c r="H45" s="189"/>
      <c r="I45" s="189"/>
      <c r="J45" s="189"/>
      <c r="K45" s="5"/>
    </row>
    <row r="46" spans="1:33" x14ac:dyDescent="0.25">
      <c r="A46" s="145"/>
      <c r="B46" s="202"/>
      <c r="C46" s="189"/>
      <c r="D46" s="189"/>
      <c r="E46" s="189"/>
      <c r="F46" s="189"/>
      <c r="G46" s="189"/>
      <c r="H46" s="189"/>
      <c r="I46" s="189"/>
      <c r="J46" s="189"/>
      <c r="K46" s="5"/>
    </row>
    <row r="47" spans="1:33" x14ac:dyDescent="0.25"/>
    <row r="48" spans="1:33" x14ac:dyDescent="0.25">
      <c r="A48" s="36" t="s">
        <v>30</v>
      </c>
      <c r="B48" s="79" t="s">
        <v>102</v>
      </c>
    </row>
    <row r="49" spans="1:37" x14ac:dyDescent="0.25">
      <c r="A49" s="195"/>
      <c r="B49" s="79" t="str">
        <f>Formulas!$E$128</f>
        <v>Not answered</v>
      </c>
    </row>
    <row r="50" spans="1:37" x14ac:dyDescent="0.25">
      <c r="A50" s="196"/>
    </row>
    <row r="51" spans="1:37" x14ac:dyDescent="0.25">
      <c r="A51" s="36" t="s">
        <v>45</v>
      </c>
      <c r="B51" s="79" t="s">
        <v>105</v>
      </c>
      <c r="K51" s="308">
        <f>Formulas!$D$136</f>
        <v>0</v>
      </c>
      <c r="L51" s="308"/>
      <c r="M51" s="308"/>
    </row>
    <row r="52" spans="1:37" x14ac:dyDescent="0.25">
      <c r="A52" s="195"/>
    </row>
    <row r="53" spans="1:37" x14ac:dyDescent="0.25">
      <c r="A53" s="36" t="s">
        <v>48</v>
      </c>
      <c r="B53" s="79" t="s">
        <v>95</v>
      </c>
    </row>
    <row r="54" spans="1:37" x14ac:dyDescent="0.25">
      <c r="A54" s="195"/>
      <c r="B54" s="309" t="str">
        <f>Formulas!$E$140</f>
        <v>Not answered</v>
      </c>
      <c r="C54" s="309"/>
      <c r="D54" s="309"/>
      <c r="E54" s="309"/>
      <c r="F54" s="309"/>
    </row>
    <row r="55" spans="1:37" x14ac:dyDescent="0.25"/>
    <row r="56" spans="1:37" ht="30" customHeight="1" x14ac:dyDescent="0.25">
      <c r="A56" s="200" t="s">
        <v>51</v>
      </c>
      <c r="B56" s="290" t="s">
        <v>96</v>
      </c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</row>
    <row r="57" spans="1:37" x14ac:dyDescent="0.25">
      <c r="A57" s="195"/>
      <c r="B57" s="79" t="str">
        <f>Formulas!$E$146</f>
        <v>Not answered</v>
      </c>
      <c r="D57" s="2"/>
    </row>
    <row r="58" spans="1:37" x14ac:dyDescent="0.25">
      <c r="D58" s="2"/>
    </row>
    <row r="59" spans="1:37" x14ac:dyDescent="0.25">
      <c r="A59" s="200" t="s">
        <v>55</v>
      </c>
      <c r="B59" s="312" t="s">
        <v>112</v>
      </c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</row>
    <row r="60" spans="1:37" x14ac:dyDescent="0.25">
      <c r="A60" s="195"/>
      <c r="B60" s="79" t="str">
        <f>Formulas!$E$153</f>
        <v>Not answered</v>
      </c>
    </row>
    <row r="61" spans="1:37" x14ac:dyDescent="0.25"/>
    <row r="62" spans="1:37" x14ac:dyDescent="0.25">
      <c r="A62" s="36" t="s">
        <v>58</v>
      </c>
      <c r="B62" s="79" t="s">
        <v>56</v>
      </c>
    </row>
    <row r="63" spans="1:37" s="79" customFormat="1" x14ac:dyDescent="0.25">
      <c r="A63" s="36"/>
      <c r="B63" s="125"/>
      <c r="C63" s="11" t="s">
        <v>69</v>
      </c>
      <c r="D63" s="146"/>
      <c r="E63" s="146"/>
      <c r="F63" s="310" t="str">
        <f>Formulas!E160</f>
        <v>Not answered</v>
      </c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AH63" s="182"/>
      <c r="AI63" s="182"/>
      <c r="AJ63" s="182"/>
      <c r="AK63" s="182"/>
    </row>
    <row r="64" spans="1:37" s="79" customFormat="1" x14ac:dyDescent="0.25">
      <c r="A64" s="36"/>
      <c r="AH64" s="182"/>
      <c r="AI64" s="182"/>
      <c r="AJ64" s="182"/>
      <c r="AK64" s="182"/>
    </row>
    <row r="65" spans="1:37" s="79" customFormat="1" x14ac:dyDescent="0.25">
      <c r="A65" s="36" t="s">
        <v>280</v>
      </c>
      <c r="B65" s="79" t="s">
        <v>294</v>
      </c>
      <c r="AH65" s="182"/>
      <c r="AI65" s="182"/>
      <c r="AJ65" s="182"/>
      <c r="AK65" s="182"/>
    </row>
    <row r="66" spans="1:37" s="79" customFormat="1" ht="50.25" customHeight="1" x14ac:dyDescent="0.25">
      <c r="A66" s="36"/>
      <c r="B66" s="313" t="str">
        <f>Formulas!B168</f>
        <v/>
      </c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H66" s="182"/>
      <c r="AI66" s="182"/>
      <c r="AJ66" s="182"/>
      <c r="AK66" s="182"/>
    </row>
    <row r="67" spans="1:37" x14ac:dyDescent="0.25"/>
    <row r="68" spans="1:37" x14ac:dyDescent="0.25">
      <c r="A68" s="236" t="s">
        <v>295</v>
      </c>
      <c r="B68" s="36" t="s">
        <v>139</v>
      </c>
    </row>
    <row r="69" spans="1:37" x14ac:dyDescent="0.25">
      <c r="A69" s="10" t="s">
        <v>66</v>
      </c>
      <c r="B69" s="11"/>
      <c r="C69" s="11"/>
      <c r="D69" s="11"/>
      <c r="E69" s="11"/>
      <c r="F69" s="301" t="str">
        <f>Formulas!$J$172</f>
        <v>Not answered</v>
      </c>
      <c r="G69" s="301"/>
      <c r="H69" s="301"/>
      <c r="I69" s="301"/>
      <c r="J69" s="301"/>
      <c r="K69" s="301"/>
      <c r="L69" s="301"/>
      <c r="M69" s="301"/>
      <c r="N69" s="301"/>
      <c r="O69" s="301"/>
      <c r="P69" s="302"/>
      <c r="Q69" s="11"/>
      <c r="R69" s="298" t="s">
        <v>67</v>
      </c>
      <c r="S69" s="294"/>
      <c r="T69" s="301" t="str">
        <f>Formulas!$J$173</f>
        <v>Not answered</v>
      </c>
      <c r="U69" s="301"/>
      <c r="V69" s="301"/>
      <c r="W69" s="301"/>
      <c r="X69" s="301"/>
      <c r="Y69" s="301"/>
      <c r="Z69" s="301"/>
      <c r="AA69" s="301"/>
      <c r="AB69" s="301"/>
      <c r="AC69" s="301"/>
      <c r="AD69" s="302"/>
    </row>
    <row r="70" spans="1:37" x14ac:dyDescent="0.25">
      <c r="A70" s="10"/>
      <c r="B70" s="11"/>
      <c r="C70" s="6"/>
      <c r="D70" s="6"/>
      <c r="E70" s="6"/>
      <c r="F70" s="6"/>
      <c r="G70" s="6"/>
      <c r="H70" s="6"/>
      <c r="I70" s="6"/>
      <c r="J70" s="6"/>
      <c r="K70" s="69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11"/>
      <c r="AF70" s="11"/>
    </row>
    <row r="71" spans="1:37" x14ac:dyDescent="0.25">
      <c r="A71" s="10" t="s">
        <v>68</v>
      </c>
      <c r="B71" s="11"/>
      <c r="C71" s="11"/>
      <c r="D71" s="302" t="str">
        <f>Formulas!$J$174</f>
        <v>Not answered</v>
      </c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302"/>
      <c r="Q71" s="299" t="s">
        <v>69</v>
      </c>
      <c r="R71" s="300"/>
      <c r="S71" s="300"/>
      <c r="T71" s="301" t="str">
        <f>Formulas!$J$175</f>
        <v>Not answered</v>
      </c>
      <c r="U71" s="301"/>
      <c r="V71" s="301"/>
      <c r="W71" s="301"/>
      <c r="X71" s="301"/>
      <c r="Y71" s="301"/>
      <c r="Z71" s="301"/>
      <c r="AA71" s="301"/>
      <c r="AB71" s="301"/>
      <c r="AC71" s="301"/>
      <c r="AD71" s="302"/>
      <c r="AE71" s="60"/>
    </row>
    <row r="72" spans="1:37" x14ac:dyDescent="0.25">
      <c r="A72" s="10"/>
      <c r="B72" s="11"/>
      <c r="C72" s="11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78"/>
      <c r="AF72" s="11"/>
    </row>
    <row r="73" spans="1:37" x14ac:dyDescent="0.25">
      <c r="A73" s="10" t="s">
        <v>70</v>
      </c>
      <c r="B73" s="11"/>
      <c r="C73" s="11"/>
      <c r="D73" s="9"/>
      <c r="E73" s="9"/>
      <c r="F73" s="301" t="str">
        <f>Formulas!$J$176</f>
        <v>Not answered</v>
      </c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</row>
    <row r="74" spans="1:37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7" x14ac:dyDescent="0.25">
      <c r="A75" s="10" t="s">
        <v>290</v>
      </c>
      <c r="B75" s="11"/>
      <c r="C75" s="11"/>
      <c r="D75" s="301" t="str">
        <f>Formulas!$J$177</f>
        <v>Not answered</v>
      </c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</row>
    <row r="76" spans="1:37" x14ac:dyDescent="0.25">
      <c r="A76" s="10"/>
      <c r="B76" s="11"/>
      <c r="C76" s="11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11"/>
      <c r="AF76" s="11"/>
    </row>
    <row r="77" spans="1:37" x14ac:dyDescent="0.25">
      <c r="A77" s="10" t="s">
        <v>291</v>
      </c>
      <c r="B77" s="11"/>
      <c r="C77" s="11"/>
      <c r="D77" s="302" t="str">
        <f>Formulas!$J$178</f>
        <v>Not answered</v>
      </c>
      <c r="E77" s="302"/>
      <c r="F77" s="302"/>
      <c r="G77" s="302"/>
      <c r="H77" s="302"/>
      <c r="I77" s="302"/>
      <c r="J77" s="302"/>
      <c r="K77" s="302"/>
      <c r="L77" s="302"/>
      <c r="M77" s="302"/>
      <c r="N77" s="302"/>
      <c r="O77" s="302"/>
      <c r="P77" s="302"/>
      <c r="Q77" s="302"/>
      <c r="R77" s="302"/>
      <c r="S77" s="302"/>
      <c r="T77" s="302"/>
      <c r="U77" s="302"/>
      <c r="V77" s="302"/>
      <c r="W77" s="302"/>
      <c r="X77" s="302"/>
      <c r="Y77" s="302"/>
      <c r="Z77" s="302"/>
      <c r="AA77" s="302"/>
      <c r="AB77" s="302"/>
      <c r="AC77" s="302"/>
      <c r="AD77" s="302"/>
    </row>
    <row r="78" spans="1:37" x14ac:dyDescent="0.2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11" t="s">
        <v>90</v>
      </c>
      <c r="N78" s="9"/>
      <c r="O78" s="9"/>
      <c r="P78" s="9"/>
      <c r="Q78" s="9"/>
      <c r="R78" s="9"/>
      <c r="S78" s="9"/>
      <c r="T78" s="9"/>
      <c r="U78" s="9"/>
      <c r="V78" s="9" t="s">
        <v>91</v>
      </c>
      <c r="W78" s="9"/>
      <c r="X78" s="9"/>
      <c r="Y78" s="9"/>
      <c r="Z78" s="9"/>
      <c r="AA78" s="9"/>
      <c r="AB78" s="9"/>
      <c r="AC78" s="9"/>
      <c r="AD78" s="9"/>
      <c r="AE78" s="5"/>
      <c r="AF78" s="5"/>
    </row>
    <row r="79" spans="1:37" x14ac:dyDescent="0.25">
      <c r="A79" s="10" t="s">
        <v>72</v>
      </c>
      <c r="B79" s="11"/>
      <c r="C79" s="301" t="str">
        <f>Formulas!$J$179</f>
        <v>Not answered</v>
      </c>
      <c r="D79" s="301"/>
      <c r="E79" s="301"/>
      <c r="F79" s="301"/>
      <c r="G79" s="301"/>
      <c r="H79" s="301"/>
      <c r="I79" s="301"/>
      <c r="J79" s="301"/>
      <c r="K79" s="301"/>
      <c r="L79" s="301"/>
      <c r="M79" s="9" t="s">
        <v>89</v>
      </c>
      <c r="N79" s="6"/>
      <c r="O79" s="6"/>
      <c r="P79" s="303" t="str">
        <f>Formulas!$J$180</f>
        <v>Not answered</v>
      </c>
      <c r="Q79" s="303"/>
      <c r="R79" s="303"/>
      <c r="S79" s="303"/>
      <c r="T79" s="303"/>
      <c r="U79" s="304"/>
      <c r="V79" s="234"/>
      <c r="W79" s="234"/>
      <c r="X79" s="235" t="s">
        <v>74</v>
      </c>
      <c r="Y79" s="305" t="str">
        <f>Formulas!$J$181</f>
        <v>Not answered</v>
      </c>
      <c r="Z79" s="305"/>
      <c r="AA79" s="305"/>
      <c r="AB79" s="305"/>
      <c r="AC79" s="305"/>
      <c r="AD79" s="305"/>
      <c r="AE79" s="5"/>
      <c r="AF79" s="5"/>
    </row>
    <row r="80" spans="1:37" s="5" customFormat="1" x14ac:dyDescent="0.25">
      <c r="A80" s="197"/>
      <c r="B80" s="237"/>
      <c r="AH80" s="168"/>
      <c r="AI80" s="168"/>
      <c r="AJ80" s="168"/>
      <c r="AK80" s="168"/>
    </row>
    <row r="81" spans="1:37" s="5" customFormat="1" x14ac:dyDescent="0.25">
      <c r="A81" s="197"/>
      <c r="B81" s="237"/>
      <c r="AH81" s="306" t="s">
        <v>114</v>
      </c>
      <c r="AI81" s="307"/>
      <c r="AJ81" s="168"/>
      <c r="AK81" s="168"/>
    </row>
    <row r="82" spans="1:37" s="5" customFormat="1" x14ac:dyDescent="0.25">
      <c r="A82" s="197"/>
      <c r="B82" s="237"/>
      <c r="AH82" s="168"/>
      <c r="AI82" s="168"/>
      <c r="AJ82" s="168"/>
      <c r="AK82" s="168"/>
    </row>
    <row r="83" spans="1:37" s="5" customFormat="1" x14ac:dyDescent="0.25">
      <c r="A83" s="197"/>
      <c r="B83" s="237"/>
      <c r="AH83" s="168"/>
      <c r="AI83" s="168"/>
      <c r="AJ83" s="168"/>
      <c r="AK83" s="168"/>
    </row>
    <row r="84" spans="1:37" s="5" customFormat="1" x14ac:dyDescent="0.25">
      <c r="A84" s="197"/>
      <c r="B84" s="237"/>
      <c r="D84" s="91"/>
      <c r="AH84" s="168"/>
      <c r="AI84" s="168"/>
      <c r="AJ84" s="168"/>
      <c r="AK84" s="168"/>
    </row>
    <row r="85" spans="1:37" s="5" customFormat="1" x14ac:dyDescent="0.25">
      <c r="A85" s="197"/>
      <c r="B85" s="237"/>
      <c r="D85" s="91"/>
      <c r="AH85" s="168"/>
      <c r="AI85" s="168"/>
      <c r="AJ85" s="168"/>
      <c r="AK85" s="168"/>
    </row>
    <row r="86" spans="1:37" s="5" customFormat="1" x14ac:dyDescent="0.25">
      <c r="A86" s="197"/>
      <c r="B86" s="237"/>
      <c r="D86" s="91"/>
      <c r="AH86" s="168"/>
      <c r="AI86" s="168"/>
      <c r="AJ86" s="168"/>
      <c r="AK86" s="168"/>
    </row>
    <row r="87" spans="1:37" s="5" customFormat="1" x14ac:dyDescent="0.25">
      <c r="A87" s="197"/>
      <c r="B87" s="237"/>
      <c r="AH87" s="168"/>
      <c r="AI87" s="168"/>
      <c r="AJ87" s="168"/>
      <c r="AK87" s="168"/>
    </row>
    <row r="88" spans="1:37" s="5" customFormat="1" x14ac:dyDescent="0.25">
      <c r="A88" s="197"/>
      <c r="B88" s="237"/>
      <c r="AH88" s="168"/>
      <c r="AI88" s="168"/>
      <c r="AJ88" s="168"/>
      <c r="AK88" s="168"/>
    </row>
    <row r="89" spans="1:37" s="5" customFormat="1" x14ac:dyDescent="0.25">
      <c r="A89" s="197"/>
      <c r="B89" s="237"/>
      <c r="AH89" s="168"/>
      <c r="AI89" s="168"/>
      <c r="AJ89" s="168"/>
      <c r="AK89" s="168"/>
    </row>
    <row r="90" spans="1:37" x14ac:dyDescent="0.25"/>
    <row r="91" spans="1:37" hidden="1" x14ac:dyDescent="0.25"/>
    <row r="92" spans="1:37" x14ac:dyDescent="0.25"/>
    <row r="93" spans="1:37" x14ac:dyDescent="0.25"/>
    <row r="94" spans="1:37" x14ac:dyDescent="0.25"/>
    <row r="95" spans="1:37" x14ac:dyDescent="0.25"/>
    <row r="96" spans="1:37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</sheetData>
  <sheetProtection password="E0D8" sheet="1" selectLockedCells="1"/>
  <mergeCells count="28">
    <mergeCell ref="B66:AD66"/>
    <mergeCell ref="I10:K10"/>
    <mergeCell ref="D7:E7"/>
    <mergeCell ref="L7:M7"/>
    <mergeCell ref="P7:Q7"/>
    <mergeCell ref="I8:J8"/>
    <mergeCell ref="M8:N8"/>
    <mergeCell ref="Q8:R8"/>
    <mergeCell ref="AH81:AI81"/>
    <mergeCell ref="B41:AE41"/>
    <mergeCell ref="K51:M51"/>
    <mergeCell ref="B54:F54"/>
    <mergeCell ref="B56:AE56"/>
    <mergeCell ref="F63:P63"/>
    <mergeCell ref="B59:AF59"/>
    <mergeCell ref="F69:P69"/>
    <mergeCell ref="R69:S69"/>
    <mergeCell ref="T69:AD69"/>
    <mergeCell ref="Q71:S71"/>
    <mergeCell ref="T71:AD71"/>
    <mergeCell ref="C79:L79"/>
    <mergeCell ref="P79:U79"/>
    <mergeCell ref="Y79:AD79"/>
    <mergeCell ref="D71:P71"/>
    <mergeCell ref="D72:AD72"/>
    <mergeCell ref="F73:AD73"/>
    <mergeCell ref="D75:AD75"/>
    <mergeCell ref="D77:AD77"/>
  </mergeCells>
  <phoneticPr fontId="7" type="noConversion"/>
  <conditionalFormatting sqref="B18:B19 AB38:AB40 AB30:AB35 B28:B39 H28:H40 O29:O40 V30:V40">
    <cfRule type="cellIs" dxfId="2" priority="4" stopIfTrue="1" operator="equal">
      <formula>"E"</formula>
    </cfRule>
  </conditionalFormatting>
  <conditionalFormatting sqref="B20:B25">
    <cfRule type="cellIs" dxfId="1" priority="1" stopIfTrue="1" operator="equal">
      <formula>"e"</formula>
    </cfRule>
  </conditionalFormatting>
  <hyperlinks>
    <hyperlink ref="AH81" location="I_Home" display="Home"/>
  </hyperlinks>
  <pageMargins left="0.5" right="0.5" top="0.5" bottom="0.75" header="0.5" footer="0.5"/>
  <pageSetup orientation="portrait" r:id="rId1"/>
  <headerFooter alignWithMargins="0">
    <oddFooter>&amp;LBrodart FASTips Profile&amp;RPage &amp;P of &amp;N</oddFooter>
  </headerFooter>
  <rowBreaks count="1" manualBreakCount="1">
    <brk id="47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53" r:id="rId4" name="Check Box 109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5</xdr:row>
                    <xdr:rowOff>160020</xdr:rowOff>
                  </from>
                  <to>
                    <xdr:col>10</xdr:col>
                    <xdr:colOff>7620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" name="Check Box 110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7</xdr:row>
                    <xdr:rowOff>190500</xdr:rowOff>
                  </from>
                  <to>
                    <xdr:col>13</xdr:col>
                    <xdr:colOff>144780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6" name="Check Box 111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5</xdr:row>
                    <xdr:rowOff>160020</xdr:rowOff>
                  </from>
                  <to>
                    <xdr:col>13</xdr:col>
                    <xdr:colOff>45720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7" name="Check Box 112">
              <controlPr locked="0" defaultSize="0" autoFill="0" autoLine="0" autoPict="0">
                <anchor moveWithCells="1">
                  <from>
                    <xdr:col>14</xdr:col>
                    <xdr:colOff>15240</xdr:colOff>
                    <xdr:row>7</xdr:row>
                    <xdr:rowOff>190500</xdr:rowOff>
                  </from>
                  <to>
                    <xdr:col>17</xdr:col>
                    <xdr:colOff>83820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8" name="Check Box 113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6</xdr:row>
                    <xdr:rowOff>190500</xdr:rowOff>
                  </from>
                  <to>
                    <xdr:col>9</xdr:col>
                    <xdr:colOff>106680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9" name="Check Box 114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8</xdr:row>
                    <xdr:rowOff>190500</xdr:rowOff>
                  </from>
                  <to>
                    <xdr:col>10</xdr:col>
                    <xdr:colOff>38100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0" name="Check Box 115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6</xdr:row>
                    <xdr:rowOff>190500</xdr:rowOff>
                  </from>
                  <to>
                    <xdr:col>13</xdr:col>
                    <xdr:colOff>83820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" name="Check Box 116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8</xdr:row>
                    <xdr:rowOff>190500</xdr:rowOff>
                  </from>
                  <to>
                    <xdr:col>13</xdr:col>
                    <xdr:colOff>68580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" name="Check Box 117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7</xdr:row>
                    <xdr:rowOff>190500</xdr:rowOff>
                  </from>
                  <to>
                    <xdr:col>10</xdr:col>
                    <xdr:colOff>15240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3" name="Check Box 118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198120</xdr:rowOff>
                  </from>
                  <to>
                    <xdr:col>4</xdr:col>
                    <xdr:colOff>144780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4" name="Check Box 119">
              <controlPr locked="0" defaultSize="0" autoFill="0" autoLine="0" autoPict="0">
                <anchor moveWithCells="1">
                  <from>
                    <xdr:col>14</xdr:col>
                    <xdr:colOff>15240</xdr:colOff>
                    <xdr:row>6</xdr:row>
                    <xdr:rowOff>190500</xdr:rowOff>
                  </from>
                  <to>
                    <xdr:col>17</xdr:col>
                    <xdr:colOff>7620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5" name="Check Box 121">
              <controlPr locked="0" defaultSize="0" autoFill="0" autoLine="0" autoPict="0">
                <anchor moveWithCells="1">
                  <from>
                    <xdr:col>14</xdr:col>
                    <xdr:colOff>15240</xdr:colOff>
                    <xdr:row>5</xdr:row>
                    <xdr:rowOff>160020</xdr:rowOff>
                  </from>
                  <to>
                    <xdr:col>16</xdr:col>
                    <xdr:colOff>114300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6" name="Check Box 122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7</xdr:row>
                    <xdr:rowOff>198120</xdr:rowOff>
                  </from>
                  <to>
                    <xdr:col>4</xdr:col>
                    <xdr:colOff>137160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7" name="Check Box 123">
              <controlPr locked="0" defaultSize="0" autoFill="0" autoLine="0" autoPict="0">
                <anchor moveWithCells="1">
                  <from>
                    <xdr:col>1</xdr:col>
                    <xdr:colOff>15240</xdr:colOff>
                    <xdr:row>6</xdr:row>
                    <xdr:rowOff>0</xdr:rowOff>
                  </from>
                  <to>
                    <xdr:col>5</xdr:col>
                    <xdr:colOff>175260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8" name="Check Box 124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12</xdr:row>
                    <xdr:rowOff>160020</xdr:rowOff>
                  </from>
                  <to>
                    <xdr:col>11</xdr:col>
                    <xdr:colOff>121920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9" name="Check Box 125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11</xdr:row>
                    <xdr:rowOff>167640</xdr:rowOff>
                  </from>
                  <to>
                    <xdr:col>7</xdr:col>
                    <xdr:colOff>160020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20" name="Check Box 126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0</xdr:rowOff>
                  </from>
                  <to>
                    <xdr:col>7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21" name="Check Box 12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7</xdr:col>
                    <xdr:colOff>106680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22" name="Check Box 12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0</xdr:rowOff>
                  </from>
                  <to>
                    <xdr:col>8</xdr:col>
                    <xdr:colOff>175260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23" name="Check Box 129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0</xdr:rowOff>
                  </from>
                  <to>
                    <xdr:col>7</xdr:col>
                    <xdr:colOff>152400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24" name="Check Box 13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167640</xdr:rowOff>
                  </from>
                  <to>
                    <xdr:col>7</xdr:col>
                    <xdr:colOff>76200</xdr:colOff>
                    <xdr:row>46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252"/>
  <sheetViews>
    <sheetView workbookViewId="0">
      <pane ySplit="4" topLeftCell="A80" activePane="bottomLeft" state="frozen"/>
      <selection pane="bottomLeft" activeCell="D93" sqref="D93"/>
    </sheetView>
  </sheetViews>
  <sheetFormatPr defaultColWidth="5.09765625" defaultRowHeight="13.8" x14ac:dyDescent="0.25"/>
  <cols>
    <col min="1" max="1" width="4.19921875" style="2" customWidth="1"/>
    <col min="2" max="2" width="5.09765625" style="1"/>
    <col min="3" max="3" width="6.19921875" style="2" bestFit="1" customWidth="1"/>
    <col min="4" max="4" width="7.09765625" style="2" customWidth="1"/>
    <col min="5" max="6" width="7.19921875" style="2" customWidth="1"/>
    <col min="7" max="7" width="7.3984375" style="2" customWidth="1"/>
    <col min="8" max="10" width="5.09765625" style="2"/>
    <col min="11" max="11" width="7.5" style="2" customWidth="1"/>
    <col min="12" max="16384" width="5.09765625" style="2"/>
  </cols>
  <sheetData>
    <row r="1" spans="1:13" x14ac:dyDescent="0.25">
      <c r="C1" s="58"/>
      <c r="D1" s="32" t="s">
        <v>106</v>
      </c>
      <c r="H1" s="2" t="s">
        <v>108</v>
      </c>
      <c r="J1" s="36" t="s">
        <v>314</v>
      </c>
    </row>
    <row r="2" spans="1:13" x14ac:dyDescent="0.25">
      <c r="C2" s="57"/>
      <c r="D2" s="33" t="s">
        <v>107</v>
      </c>
      <c r="H2" s="2" t="s">
        <v>109</v>
      </c>
      <c r="J2" s="36" t="s">
        <v>312</v>
      </c>
    </row>
    <row r="3" spans="1:13" s="40" customFormat="1" x14ac:dyDescent="0.25">
      <c r="B3" s="118"/>
      <c r="C3" s="119"/>
      <c r="D3" s="314" t="s">
        <v>205</v>
      </c>
      <c r="E3" s="284"/>
      <c r="F3" s="284"/>
      <c r="H3" s="104" t="s">
        <v>187</v>
      </c>
      <c r="J3" s="120"/>
    </row>
    <row r="4" spans="1:13" x14ac:dyDescent="0.25">
      <c r="C4" s="40"/>
      <c r="D4" s="314" t="s">
        <v>206</v>
      </c>
      <c r="E4" s="284"/>
      <c r="F4" s="284"/>
      <c r="J4" s="36"/>
      <c r="M4" s="104"/>
    </row>
    <row r="5" spans="1:13" s="58" customFormat="1" x14ac:dyDescent="0.25">
      <c r="B5" s="121"/>
    </row>
    <row r="6" spans="1:13" x14ac:dyDescent="0.25">
      <c r="C6" s="32" t="s">
        <v>97</v>
      </c>
      <c r="E6" s="2">
        <f>'FASTips Profile'!$F$5</f>
        <v>0</v>
      </c>
    </row>
    <row r="7" spans="1:13" x14ac:dyDescent="0.25">
      <c r="E7" s="26" t="str">
        <f>IF($E$6&gt;0,$E$6,"Not answered")</f>
        <v>Not answered</v>
      </c>
    </row>
    <row r="8" spans="1:13" x14ac:dyDescent="0.25">
      <c r="C8" s="31" t="str">
        <f>'FASTips Profile'!$A$8</f>
        <v>Profile name:</v>
      </c>
      <c r="E8" s="2">
        <f>'FASTips Profile'!$F$8</f>
        <v>0</v>
      </c>
    </row>
    <row r="9" spans="1:13" x14ac:dyDescent="0.25">
      <c r="E9" s="26" t="str">
        <f>IF($E$8&gt;0,$E$8,"Not answered")</f>
        <v>Not answered</v>
      </c>
    </row>
    <row r="11" spans="1:13" s="32" customFormat="1" x14ac:dyDescent="0.25">
      <c r="A11" s="31" t="str">
        <f>'FASTips Profile'!$A$14</f>
        <v>1.</v>
      </c>
      <c r="C11" s="32" t="str">
        <f>'FASTips Profile'!$B$14</f>
        <v>Which age ranges should be included in your orders?</v>
      </c>
    </row>
    <row r="12" spans="1:13" x14ac:dyDescent="0.25">
      <c r="A12" s="34" t="str">
        <f>'Internal-FASTips'!$A$6</f>
        <v>1.</v>
      </c>
      <c r="C12" s="33" t="str">
        <f>'Internal-FASTips'!$B$6</f>
        <v>Age ranges: indicate the age ranges you would like to include in your order.</v>
      </c>
    </row>
    <row r="13" spans="1:13" x14ac:dyDescent="0.25">
      <c r="A13" s="34"/>
      <c r="C13" s="2">
        <f>IF(F13=TRUE,1,0)</f>
        <v>0</v>
      </c>
      <c r="D13" s="96" t="str">
        <f>IF(F13=TRUE,G13,"")</f>
        <v/>
      </c>
      <c r="F13" s="25" t="b">
        <v>0</v>
      </c>
      <c r="G13" s="2" t="s">
        <v>276</v>
      </c>
    </row>
    <row r="14" spans="1:13" x14ac:dyDescent="0.25">
      <c r="A14" s="1"/>
      <c r="C14" s="2">
        <f t="shared" ref="C14:C28" si="0">IF(F14=TRUE,1,0)</f>
        <v>0</v>
      </c>
      <c r="D14" s="96" t="str">
        <f>IF(F14=TRUE,G14,"")</f>
        <v/>
      </c>
      <c r="E14" s="38" t="str">
        <f>IF($F$14=TRUE,"X","")</f>
        <v/>
      </c>
      <c r="F14" s="25" t="b">
        <v>0</v>
      </c>
      <c r="G14" s="2" t="s">
        <v>7</v>
      </c>
    </row>
    <row r="15" spans="1:13" x14ac:dyDescent="0.25">
      <c r="A15" s="1"/>
      <c r="C15" s="2">
        <f t="shared" si="0"/>
        <v>0</v>
      </c>
      <c r="D15" s="96" t="str">
        <f t="shared" ref="D15:D28" si="1">IF(F15=TRUE,G15,"")</f>
        <v/>
      </c>
      <c r="E15" s="38" t="str">
        <f>IF($F$15=TRUE,"X","")</f>
        <v/>
      </c>
      <c r="F15" s="25" t="b">
        <v>0</v>
      </c>
      <c r="G15" s="2" t="s">
        <v>8</v>
      </c>
    </row>
    <row r="16" spans="1:13" x14ac:dyDescent="0.25">
      <c r="A16" s="1"/>
      <c r="C16" s="2">
        <f t="shared" si="0"/>
        <v>0</v>
      </c>
      <c r="D16" s="96" t="str">
        <f t="shared" si="1"/>
        <v/>
      </c>
      <c r="E16" s="38" t="str">
        <f>IF($F$16=TRUE,"X","")</f>
        <v/>
      </c>
      <c r="F16" s="25" t="b">
        <v>0</v>
      </c>
      <c r="G16" s="1" t="s">
        <v>168</v>
      </c>
    </row>
    <row r="17" spans="1:7" x14ac:dyDescent="0.25">
      <c r="A17" s="1"/>
      <c r="C17" s="2">
        <f t="shared" si="0"/>
        <v>0</v>
      </c>
      <c r="D17" s="96" t="str">
        <f t="shared" si="1"/>
        <v/>
      </c>
      <c r="E17" s="38" t="str">
        <f>IF($F$17=TRUE,"X","")</f>
        <v/>
      </c>
      <c r="F17" s="25" t="b">
        <v>0</v>
      </c>
      <c r="G17" s="2" t="s">
        <v>9</v>
      </c>
    </row>
    <row r="18" spans="1:7" x14ac:dyDescent="0.25">
      <c r="A18" s="1"/>
      <c r="C18" s="2">
        <f t="shared" si="0"/>
        <v>0</v>
      </c>
      <c r="D18" s="96" t="str">
        <f t="shared" si="1"/>
        <v/>
      </c>
      <c r="E18" s="38" t="str">
        <f>IF($F$18=TRUE,"X","")</f>
        <v/>
      </c>
      <c r="F18" s="25" t="b">
        <v>0</v>
      </c>
      <c r="G18" s="2" t="s">
        <v>10</v>
      </c>
    </row>
    <row r="19" spans="1:7" x14ac:dyDescent="0.25">
      <c r="A19" s="1"/>
      <c r="C19" s="2">
        <f t="shared" si="0"/>
        <v>0</v>
      </c>
      <c r="D19" s="96" t="str">
        <f t="shared" si="1"/>
        <v/>
      </c>
      <c r="E19" s="38" t="str">
        <f>IF($F$19=TRUE,"X","")</f>
        <v/>
      </c>
      <c r="F19" s="25" t="b">
        <v>0</v>
      </c>
      <c r="G19" s="2" t="s">
        <v>11</v>
      </c>
    </row>
    <row r="20" spans="1:7" x14ac:dyDescent="0.25">
      <c r="A20" s="2">
        <f>B20+C13</f>
        <v>0</v>
      </c>
      <c r="B20" s="211">
        <f>IF(C20&gt;0,1,0)</f>
        <v>0</v>
      </c>
      <c r="C20" s="27">
        <f>SUM(C14:C19)</f>
        <v>0</v>
      </c>
      <c r="D20" s="96"/>
      <c r="E20" s="38"/>
      <c r="F20" s="40"/>
      <c r="G20" s="1"/>
    </row>
    <row r="21" spans="1:7" x14ac:dyDescent="0.25">
      <c r="B21" s="2"/>
      <c r="C21" s="2">
        <f t="shared" si="0"/>
        <v>0</v>
      </c>
      <c r="D21" s="96" t="str">
        <f t="shared" si="1"/>
        <v/>
      </c>
      <c r="E21" s="38"/>
      <c r="F21" s="25" t="b">
        <v>0</v>
      </c>
      <c r="G21" s="1" t="s">
        <v>277</v>
      </c>
    </row>
    <row r="22" spans="1:7" x14ac:dyDescent="0.25">
      <c r="B22" s="2"/>
      <c r="C22" s="2">
        <f t="shared" si="0"/>
        <v>0</v>
      </c>
      <c r="D22" s="96" t="str">
        <f t="shared" si="1"/>
        <v/>
      </c>
      <c r="E22" s="38" t="str">
        <f>IF($F$22=TRUE,"X","")</f>
        <v/>
      </c>
      <c r="F22" s="25" t="b">
        <v>0</v>
      </c>
      <c r="G22" s="2" t="s">
        <v>12</v>
      </c>
    </row>
    <row r="23" spans="1:7" x14ac:dyDescent="0.25">
      <c r="B23" s="2"/>
      <c r="C23" s="2">
        <f t="shared" si="0"/>
        <v>0</v>
      </c>
      <c r="D23" s="96" t="str">
        <f t="shared" si="1"/>
        <v/>
      </c>
      <c r="E23" s="38" t="str">
        <f>IF($F$23=TRUE,"X","")</f>
        <v/>
      </c>
      <c r="F23" s="25" t="b">
        <v>0</v>
      </c>
      <c r="G23" s="2" t="s">
        <v>13</v>
      </c>
    </row>
    <row r="24" spans="1:7" x14ac:dyDescent="0.25">
      <c r="B24" s="2"/>
      <c r="C24" s="2">
        <f t="shared" si="0"/>
        <v>0</v>
      </c>
      <c r="D24" s="96" t="str">
        <f t="shared" si="1"/>
        <v/>
      </c>
      <c r="E24" s="38" t="str">
        <f>IF($F$24=TRUE,"X","")</f>
        <v/>
      </c>
      <c r="F24" s="25" t="b">
        <v>0</v>
      </c>
      <c r="G24" s="2" t="s">
        <v>92</v>
      </c>
    </row>
    <row r="25" spans="1:7" x14ac:dyDescent="0.25">
      <c r="A25" s="2">
        <f>B25+C21</f>
        <v>0</v>
      </c>
      <c r="B25" s="211">
        <f>IF(C25&gt;0,1,0)</f>
        <v>0</v>
      </c>
      <c r="C25" s="27">
        <f>SUM(C22:C24)</f>
        <v>0</v>
      </c>
      <c r="D25" s="96"/>
      <c r="E25" s="38"/>
      <c r="F25" s="40"/>
    </row>
    <row r="26" spans="1:7" x14ac:dyDescent="0.25">
      <c r="B26" s="2"/>
      <c r="C26" s="2">
        <f t="shared" si="0"/>
        <v>0</v>
      </c>
      <c r="D26" s="96" t="str">
        <f>IF(F26=TRUE,G26,"")</f>
        <v/>
      </c>
      <c r="E26" s="38" t="str">
        <f>IF($F$26=TRUE,"X","")</f>
        <v/>
      </c>
      <c r="F26" s="25" t="b">
        <v>0</v>
      </c>
      <c r="G26" s="2" t="s">
        <v>278</v>
      </c>
    </row>
    <row r="27" spans="1:7" x14ac:dyDescent="0.25">
      <c r="B27" s="2"/>
      <c r="C27" s="2">
        <f t="shared" si="0"/>
        <v>0</v>
      </c>
      <c r="D27" s="96" t="str">
        <f t="shared" si="1"/>
        <v/>
      </c>
      <c r="E27" s="38" t="str">
        <f>IF($F$27=TRUE,"X","")</f>
        <v/>
      </c>
      <c r="F27" s="25" t="b">
        <v>0</v>
      </c>
      <c r="G27" s="2" t="s">
        <v>14</v>
      </c>
    </row>
    <row r="28" spans="1:7" x14ac:dyDescent="0.25">
      <c r="B28" s="2"/>
      <c r="C28" s="2">
        <f t="shared" si="0"/>
        <v>0</v>
      </c>
      <c r="D28" s="96" t="str">
        <f t="shared" si="1"/>
        <v/>
      </c>
      <c r="E28" s="38" t="str">
        <f>IF($F$28=TRUE,"X","")</f>
        <v/>
      </c>
      <c r="F28" s="25" t="b">
        <v>0</v>
      </c>
      <c r="G28" s="2" t="s">
        <v>15</v>
      </c>
    </row>
    <row r="29" spans="1:7" x14ac:dyDescent="0.25">
      <c r="A29" s="2">
        <f>B29+C26</f>
        <v>0</v>
      </c>
      <c r="B29" s="211">
        <f>IF(C29&gt;0,1,0)</f>
        <v>0</v>
      </c>
      <c r="C29" s="27">
        <f>SUM(C27:C28)</f>
        <v>0</v>
      </c>
      <c r="E29" s="212" t="str">
        <f>IF(OR(A20&gt;=2,A25&gt;=2,A29&gt;=2),"***You have selected ALL as well as individual ages in one or more of the groups above.  Please revise your selection.","")</f>
        <v/>
      </c>
      <c r="F29" s="2" t="s">
        <v>279</v>
      </c>
    </row>
    <row r="30" spans="1:7" x14ac:dyDescent="0.25">
      <c r="A30" s="1"/>
    </row>
    <row r="31" spans="1:7" x14ac:dyDescent="0.25">
      <c r="A31" s="1"/>
    </row>
    <row r="32" spans="1:7" s="32" customFormat="1" x14ac:dyDescent="0.25">
      <c r="A32" s="31" t="str">
        <f>'FASTips Profile'!$A$21</f>
        <v>2.</v>
      </c>
      <c r="C32" s="32" t="str">
        <f>'FASTips Profile'!$B$21</f>
        <v>Which collection areas should be included in your orders?</v>
      </c>
    </row>
    <row r="33" spans="1:7" x14ac:dyDescent="0.25">
      <c r="A33" s="34" t="str">
        <f>'Internal-FASTips'!$A$12</f>
        <v>2.</v>
      </c>
      <c r="C33" s="33" t="str">
        <f>'Internal-FASTips'!$B$12</f>
        <v>Collection areas: indicate the collection areas you would like to include in your order.</v>
      </c>
    </row>
    <row r="34" spans="1:7" x14ac:dyDescent="0.25">
      <c r="B34" s="34"/>
      <c r="C34" s="33"/>
    </row>
    <row r="35" spans="1:7" x14ac:dyDescent="0.25">
      <c r="B35" s="34"/>
      <c r="C35" s="96" t="str">
        <f>IF(E35=TRUE,1,"")</f>
        <v/>
      </c>
      <c r="D35" s="39" t="str">
        <f>IF($E$35=TRUE,"X","")</f>
        <v/>
      </c>
      <c r="E35" s="25" t="b">
        <v>0</v>
      </c>
      <c r="F35" s="2" t="s">
        <v>122</v>
      </c>
    </row>
    <row r="36" spans="1:7" x14ac:dyDescent="0.25">
      <c r="C36" s="96" t="str">
        <f>IF(E36=TRUE,1,"")</f>
        <v/>
      </c>
      <c r="D36" s="39" t="str">
        <f>IF($E$36=TRUE,"X","")</f>
        <v/>
      </c>
      <c r="E36" s="25" t="b">
        <v>0</v>
      </c>
      <c r="F36" s="2" t="s">
        <v>18</v>
      </c>
    </row>
    <row r="37" spans="1:7" x14ac:dyDescent="0.25">
      <c r="C37" s="2">
        <f>SUM(C35:C36)</f>
        <v>0</v>
      </c>
      <c r="F37" s="26" t="str">
        <f>IF(C37=2,"Please select one item only.","")</f>
        <v/>
      </c>
      <c r="G37" s="2" t="s">
        <v>292</v>
      </c>
    </row>
    <row r="39" spans="1:7" s="32" customFormat="1" x14ac:dyDescent="0.25">
      <c r="A39" s="31" t="str">
        <f>'FASTips Profile'!$A$26</f>
        <v>3.</v>
      </c>
      <c r="C39" s="32" t="str">
        <f>'FASTips Profile'!$B$26</f>
        <v>Rank format priority by indicating "1" as the first priority, "2" as the second priority, etc. To exclude all of a particular format, mark an "E".</v>
      </c>
    </row>
    <row r="40" spans="1:7" x14ac:dyDescent="0.25">
      <c r="A40" s="34" t="str">
        <f>'Internal-FASTips'!$A$16</f>
        <v>3.</v>
      </c>
      <c r="B40" s="2"/>
      <c r="C40" s="33" t="str">
        <f>'Internal-FASTips'!$B$16</f>
        <v>Formats: indicate the format in order by preference, "E" = exclude.</v>
      </c>
    </row>
    <row r="41" spans="1:7" x14ac:dyDescent="0.25">
      <c r="A41" s="1"/>
      <c r="B41" s="2"/>
      <c r="E41" s="37" t="str">
        <f>IF('FASTips Profile'!C27&gt;0,'FASTips Profile'!C27,"")</f>
        <v/>
      </c>
      <c r="F41" s="18" t="s">
        <v>124</v>
      </c>
    </row>
    <row r="42" spans="1:7" x14ac:dyDescent="0.25">
      <c r="A42" s="1"/>
      <c r="B42" s="2"/>
      <c r="E42" s="37" t="str">
        <f>IF('FASTips Profile'!C28&gt;0,'FASTips Profile'!C28,"")</f>
        <v/>
      </c>
      <c r="F42" s="18" t="s">
        <v>23</v>
      </c>
    </row>
    <row r="43" spans="1:7" x14ac:dyDescent="0.25">
      <c r="A43" s="1"/>
      <c r="B43" s="2"/>
      <c r="E43" s="37" t="str">
        <f>IF('FASTips Profile'!C29&gt;0,'FASTips Profile'!C29,"")</f>
        <v/>
      </c>
      <c r="F43" s="18" t="s">
        <v>22</v>
      </c>
    </row>
    <row r="44" spans="1:7" x14ac:dyDescent="0.25">
      <c r="A44" s="1"/>
      <c r="B44" s="2"/>
      <c r="E44" s="37" t="str">
        <f>IF('FASTips Profile'!C30&gt;0,'FASTips Profile'!C30,"")</f>
        <v/>
      </c>
      <c r="F44" s="18" t="s">
        <v>25</v>
      </c>
    </row>
    <row r="45" spans="1:7" x14ac:dyDescent="0.25">
      <c r="A45" s="1"/>
      <c r="B45" s="2"/>
      <c r="E45" s="37" t="str">
        <f>IF('FASTips Profile'!M27&gt;0,'FASTips Profile'!M27,"")</f>
        <v/>
      </c>
      <c r="F45" s="18" t="s">
        <v>24</v>
      </c>
    </row>
    <row r="46" spans="1:7" x14ac:dyDescent="0.25">
      <c r="A46" s="1"/>
      <c r="B46" s="2"/>
      <c r="E46" s="37" t="str">
        <f>IF('FASTips Profile'!M28&gt;0,'FASTips Profile'!M28,"")</f>
        <v/>
      </c>
      <c r="F46" s="18" t="s">
        <v>26</v>
      </c>
    </row>
    <row r="47" spans="1:7" x14ac:dyDescent="0.25">
      <c r="A47" s="1"/>
      <c r="B47" s="2"/>
      <c r="E47" s="37" t="str">
        <f>IF('FASTips Profile'!M29&gt;0,'FASTips Profile'!M29,"")</f>
        <v/>
      </c>
      <c r="F47" s="18" t="s">
        <v>170</v>
      </c>
    </row>
    <row r="48" spans="1:7" x14ac:dyDescent="0.25">
      <c r="A48" s="1"/>
      <c r="B48" s="2"/>
      <c r="E48" s="37" t="str">
        <f>IF('FASTips Profile'!M30&gt;0,'FASTips Profile'!M30,"")</f>
        <v/>
      </c>
      <c r="F48" s="18" t="s">
        <v>87</v>
      </c>
    </row>
    <row r="49" spans="1:16" x14ac:dyDescent="0.25">
      <c r="A49" s="1"/>
      <c r="B49" s="2"/>
      <c r="F49" s="28"/>
    </row>
    <row r="50" spans="1:16" s="32" customFormat="1" x14ac:dyDescent="0.25">
      <c r="A50" s="31" t="str">
        <f>'FASTips Profile'!$A$33</f>
        <v>4.</v>
      </c>
      <c r="C50" s="32" t="str">
        <f>'FASTips Profile'!$B$33</f>
        <v>Indicate inclusions and exclusions for descriptors.</v>
      </c>
    </row>
    <row r="51" spans="1:16" s="32" customFormat="1" x14ac:dyDescent="0.25">
      <c r="A51" s="34" t="str">
        <f>'Internal-FASTips'!A27</f>
        <v>4.</v>
      </c>
      <c r="C51" s="34" t="str">
        <f>'Internal-FASTips'!B27</f>
        <v>Indicate inclusions and exclusions for descriptors.</v>
      </c>
    </row>
    <row r="52" spans="1:16" x14ac:dyDescent="0.25">
      <c r="B52" s="2"/>
      <c r="C52" s="1"/>
      <c r="F52" s="29" t="s">
        <v>42</v>
      </c>
      <c r="G52" s="71" t="s">
        <v>29</v>
      </c>
    </row>
    <row r="53" spans="1:16" x14ac:dyDescent="0.25">
      <c r="C53" s="211">
        <f>IF(G53=TRUE,1,0)</f>
        <v>0</v>
      </c>
      <c r="D53" s="96" t="str">
        <f>IF(SUM(B55:C55)&gt;1,"Please select one option only","")</f>
        <v/>
      </c>
      <c r="E53" s="39" t="str">
        <f>IF(G53=TRUE,"E","")</f>
        <v/>
      </c>
      <c r="G53" s="177" t="b">
        <v>0</v>
      </c>
      <c r="H53" s="2" t="s">
        <v>264</v>
      </c>
    </row>
    <row r="54" spans="1:16" x14ac:dyDescent="0.25">
      <c r="A54" s="211">
        <f>IF(B54+C54=2,1,0)</f>
        <v>0</v>
      </c>
      <c r="B54" s="2">
        <f>IF(G54=TRUE,1,0)</f>
        <v>0</v>
      </c>
      <c r="C54" s="2">
        <f>IF($F$54=TRUE,1,0)</f>
        <v>0</v>
      </c>
      <c r="D54" s="96" t="str">
        <f>IF(SUM(B54:C54)&gt;1,"*","")</f>
        <v/>
      </c>
      <c r="E54" s="39" t="str">
        <f>IF($G$54=TRUE,"E",IF($F$54=TRUE,"I",""))</f>
        <v/>
      </c>
      <c r="F54" s="2" t="b">
        <v>0</v>
      </c>
      <c r="G54" s="177" t="b">
        <v>0</v>
      </c>
      <c r="H54" s="109" t="s">
        <v>297</v>
      </c>
    </row>
    <row r="55" spans="1:16" x14ac:dyDescent="0.25">
      <c r="A55" s="211">
        <f>IF(B55+C55=2,1,0)</f>
        <v>0</v>
      </c>
      <c r="B55" s="2">
        <f>IF(G55=TRUE,1,0)</f>
        <v>0</v>
      </c>
      <c r="C55" s="2">
        <f>IF($F$55=TRUE,1,0)</f>
        <v>0</v>
      </c>
      <c r="D55" s="96" t="str">
        <f>IF(SUM(B55:C55)&gt;1,"*","")</f>
        <v/>
      </c>
      <c r="E55" s="39" t="str">
        <f>IF($G$55=TRUE,"E",IF($F$55=TRUE,"I",""))</f>
        <v/>
      </c>
      <c r="F55" s="25" t="b">
        <v>0</v>
      </c>
      <c r="G55" s="30" t="b">
        <v>0</v>
      </c>
      <c r="H55" s="2" t="s">
        <v>125</v>
      </c>
      <c r="O55" s="110" t="s">
        <v>154</v>
      </c>
      <c r="P55" s="29" t="s">
        <v>42</v>
      </c>
    </row>
    <row r="56" spans="1:16" x14ac:dyDescent="0.25">
      <c r="A56" s="211">
        <f>IF(B56+C56=2,1,0)</f>
        <v>0</v>
      </c>
      <c r="B56" s="2">
        <f>IF(G56=TRUE,1,0)</f>
        <v>0</v>
      </c>
      <c r="C56" s="2">
        <f>IF(F56=TRUE,1,0)</f>
        <v>0</v>
      </c>
      <c r="D56" s="96" t="str">
        <f t="shared" ref="D56:D102" si="2">IF(SUM(B56:C56)&gt;1,"*","")</f>
        <v/>
      </c>
      <c r="E56" s="39" t="str">
        <f>IF(G56=TRUE,"E",IF(F56=TRUE,"I",""))</f>
        <v/>
      </c>
      <c r="F56" s="25" t="b">
        <v>0</v>
      </c>
      <c r="G56" s="30" t="b">
        <v>0</v>
      </c>
      <c r="H56" s="2" t="s">
        <v>126</v>
      </c>
      <c r="O56" s="110" t="s">
        <v>158</v>
      </c>
      <c r="P56" s="111" t="s">
        <v>29</v>
      </c>
    </row>
    <row r="57" spans="1:16" x14ac:dyDescent="0.25">
      <c r="B57" s="2"/>
      <c r="D57" s="96" t="str">
        <f t="shared" si="2"/>
        <v/>
      </c>
      <c r="E57" s="39" t="str">
        <f>IF(G57=TRUE,"E",IF(F57=TRUE,"I",""))</f>
        <v>E</v>
      </c>
      <c r="F57" s="25" t="b">
        <v>0</v>
      </c>
      <c r="G57" s="30" t="b">
        <v>1</v>
      </c>
      <c r="H57" s="2" t="s">
        <v>215</v>
      </c>
      <c r="J57" s="123"/>
      <c r="K57" s="123"/>
      <c r="L57" s="123"/>
      <c r="M57" s="123"/>
      <c r="N57" s="11"/>
      <c r="O57" s="11"/>
      <c r="P57" s="111"/>
    </row>
    <row r="58" spans="1:16" x14ac:dyDescent="0.25">
      <c r="A58" s="211">
        <f>IF(B58+C58=2,1,0)</f>
        <v>0</v>
      </c>
      <c r="B58" s="2">
        <f>IF(G58=TRUE,1,0)</f>
        <v>0</v>
      </c>
      <c r="C58" s="2">
        <f>IF(F58=TRUE,1,0)</f>
        <v>0</v>
      </c>
      <c r="D58" s="96" t="str">
        <f t="shared" si="2"/>
        <v/>
      </c>
      <c r="E58" s="39" t="str">
        <f>IF(G58=TRUE,"E",IF(F58=TRUE,"I",""))</f>
        <v/>
      </c>
      <c r="F58" s="25" t="b">
        <v>0</v>
      </c>
      <c r="G58" s="30" t="b">
        <v>0</v>
      </c>
      <c r="H58" s="42" t="s">
        <v>216</v>
      </c>
      <c r="O58" s="110"/>
      <c r="P58" s="111"/>
    </row>
    <row r="59" spans="1:16" x14ac:dyDescent="0.25">
      <c r="B59" s="2"/>
      <c r="D59" s="96" t="str">
        <f t="shared" si="2"/>
        <v/>
      </c>
      <c r="E59" s="39" t="str">
        <f>IF(G59=TRUE,"E",IF(F59=TRUE,"I",""))</f>
        <v>E</v>
      </c>
      <c r="F59" s="25" t="b">
        <v>0</v>
      </c>
      <c r="G59" s="30" t="b">
        <v>1</v>
      </c>
      <c r="H59" s="42" t="s">
        <v>217</v>
      </c>
      <c r="J59" s="11"/>
      <c r="K59" s="11"/>
      <c r="L59" s="11"/>
      <c r="M59" s="11"/>
      <c r="N59" s="11"/>
      <c r="O59" s="110"/>
      <c r="P59" s="111"/>
    </row>
    <row r="60" spans="1:16" x14ac:dyDescent="0.25">
      <c r="A60" s="211">
        <f t="shared" ref="A60:A67" si="3">IF(B60+C60=2,1,0)</f>
        <v>0</v>
      </c>
      <c r="B60" s="2">
        <f>IF($G$60=TRUE,1,0)</f>
        <v>0</v>
      </c>
      <c r="C60" s="2">
        <f>IF($F$60=TRUE,1,0)</f>
        <v>0</v>
      </c>
      <c r="D60" s="96" t="str">
        <f t="shared" si="2"/>
        <v/>
      </c>
      <c r="E60" s="39" t="str">
        <f>IF($G$60=TRUE,"E",IF($F$60=TRUE,"I",""))</f>
        <v/>
      </c>
      <c r="F60" s="25" t="b">
        <v>0</v>
      </c>
      <c r="G60" s="30" t="b">
        <v>0</v>
      </c>
      <c r="H60" s="2" t="s">
        <v>37</v>
      </c>
      <c r="O60" s="110"/>
      <c r="P60" s="111"/>
    </row>
    <row r="61" spans="1:16" x14ac:dyDescent="0.25">
      <c r="A61" s="211">
        <f t="shared" si="3"/>
        <v>0</v>
      </c>
      <c r="B61" s="2">
        <f>IF($G$61=TRUE,1,0)</f>
        <v>0</v>
      </c>
      <c r="C61" s="2">
        <f>IF($F$61=TRUE,1,0)</f>
        <v>0</v>
      </c>
      <c r="D61" s="96" t="str">
        <f t="shared" si="2"/>
        <v/>
      </c>
      <c r="E61" s="39" t="str">
        <f>IF($G$61=TRUE,"E",IF($F$61=TRUE,"I",""))</f>
        <v/>
      </c>
      <c r="F61" s="25" t="b">
        <v>0</v>
      </c>
      <c r="G61" s="30" t="b">
        <v>0</v>
      </c>
      <c r="H61" s="2" t="s">
        <v>34</v>
      </c>
      <c r="O61" s="110" t="s">
        <v>159</v>
      </c>
      <c r="P61" s="111" t="s">
        <v>29</v>
      </c>
    </row>
    <row r="62" spans="1:16" x14ac:dyDescent="0.25">
      <c r="A62" s="211">
        <f t="shared" si="3"/>
        <v>0</v>
      </c>
      <c r="B62" s="2">
        <f>IF($G$62=TRUE,1,0)</f>
        <v>0</v>
      </c>
      <c r="C62" s="2">
        <f>IF($F$62=TRUE,1,0)</f>
        <v>0</v>
      </c>
      <c r="D62" s="96" t="str">
        <f t="shared" si="2"/>
        <v/>
      </c>
      <c r="E62" s="39" t="str">
        <f>IF($G$62=TRUE,"E",IF($F$62=TRUE,"I",""))</f>
        <v/>
      </c>
      <c r="F62" s="25" t="b">
        <v>0</v>
      </c>
      <c r="G62" s="30" t="b">
        <v>0</v>
      </c>
      <c r="H62" s="2" t="s">
        <v>162</v>
      </c>
      <c r="O62" s="110" t="s">
        <v>160</v>
      </c>
      <c r="P62" s="111" t="s">
        <v>29</v>
      </c>
    </row>
    <row r="63" spans="1:16" x14ac:dyDescent="0.25">
      <c r="A63" s="211">
        <f t="shared" si="3"/>
        <v>0</v>
      </c>
      <c r="B63" s="2">
        <f>IF($G$63=TRUE,1,0)</f>
        <v>0</v>
      </c>
      <c r="C63" s="2">
        <f>IF($F$63=TRUE,1,0)</f>
        <v>0</v>
      </c>
      <c r="D63" s="96" t="str">
        <f t="shared" si="2"/>
        <v/>
      </c>
      <c r="E63" s="39" t="str">
        <f>IF($G$63=TRUE,"E",IF($F$63=TRUE,"I",""))</f>
        <v/>
      </c>
      <c r="F63" s="25" t="b">
        <v>0</v>
      </c>
      <c r="G63" s="30" t="b">
        <v>0</v>
      </c>
      <c r="H63" s="11" t="s">
        <v>286</v>
      </c>
    </row>
    <row r="64" spans="1:16" x14ac:dyDescent="0.25">
      <c r="A64" s="211">
        <f t="shared" si="3"/>
        <v>0</v>
      </c>
      <c r="B64" s="2">
        <f>IF($G$64=TRUE,1,0)</f>
        <v>0</v>
      </c>
      <c r="C64" s="2">
        <f>IF($F$64=TRUE,1,0)</f>
        <v>0</v>
      </c>
      <c r="D64" s="96" t="str">
        <f t="shared" si="2"/>
        <v/>
      </c>
      <c r="E64" s="39" t="str">
        <f>IF($G$64=TRUE,"E",IF($F$64=TRUE,"I",""))</f>
        <v/>
      </c>
      <c r="F64" s="25" t="b">
        <v>0</v>
      </c>
      <c r="G64" s="30" t="b">
        <v>0</v>
      </c>
      <c r="H64" s="2" t="s">
        <v>218</v>
      </c>
    </row>
    <row r="65" spans="1:18" x14ac:dyDescent="0.25">
      <c r="A65" s="211">
        <f t="shared" si="3"/>
        <v>0</v>
      </c>
      <c r="B65" s="2">
        <f>IF($G$65=TRUE,1,0)</f>
        <v>0</v>
      </c>
      <c r="C65" s="2">
        <f>IF($F$65=TRUE,1,0)</f>
        <v>0</v>
      </c>
      <c r="D65" s="96" t="str">
        <f t="shared" si="2"/>
        <v/>
      </c>
      <c r="E65" s="39" t="str">
        <f>IF($G$65=TRUE,"E",IF($F$65=TRUE,"I",""))</f>
        <v/>
      </c>
      <c r="F65" s="25" t="b">
        <v>0</v>
      </c>
      <c r="G65" s="30" t="b">
        <v>0</v>
      </c>
      <c r="H65" s="2" t="s">
        <v>41</v>
      </c>
      <c r="O65" s="110"/>
      <c r="P65" s="111"/>
    </row>
    <row r="66" spans="1:18" x14ac:dyDescent="0.25">
      <c r="A66" s="211">
        <f t="shared" si="3"/>
        <v>0</v>
      </c>
      <c r="B66" s="2">
        <f>IF($G$66=TRUE,1,0)</f>
        <v>0</v>
      </c>
      <c r="C66" s="2">
        <f>IF($F$66=TRUE,1,0)</f>
        <v>0</v>
      </c>
      <c r="D66" s="96" t="str">
        <f t="shared" si="2"/>
        <v/>
      </c>
      <c r="E66" s="39" t="str">
        <f>IF($G$66=TRUE,"E",IF($F$66=TRUE,"I",""))</f>
        <v/>
      </c>
      <c r="F66" s="25" t="b">
        <v>0</v>
      </c>
      <c r="G66" s="30" t="b">
        <v>0</v>
      </c>
      <c r="H66" s="2" t="s">
        <v>127</v>
      </c>
    </row>
    <row r="67" spans="1:18" x14ac:dyDescent="0.25">
      <c r="A67" s="211">
        <f t="shared" si="3"/>
        <v>0</v>
      </c>
      <c r="B67" s="2">
        <f>IF(G67=TRUE,1,0)</f>
        <v>0</v>
      </c>
      <c r="C67" s="2">
        <f>IF(F67=TRUE,1,0)</f>
        <v>0</v>
      </c>
      <c r="D67" s="96" t="str">
        <f t="shared" si="2"/>
        <v/>
      </c>
      <c r="E67" s="39" t="str">
        <f t="shared" ref="E67:E85" si="4">IF(G67=TRUE,"E",IF(F67=TRUE,"I",""))</f>
        <v/>
      </c>
      <c r="F67" s="25" t="b">
        <v>0</v>
      </c>
      <c r="G67" s="30" t="b">
        <v>0</v>
      </c>
      <c r="H67" s="2" t="s">
        <v>220</v>
      </c>
    </row>
    <row r="68" spans="1:18" x14ac:dyDescent="0.25">
      <c r="A68" s="211">
        <f>IF(B68+C68=2,1,0)</f>
        <v>0</v>
      </c>
      <c r="B68" s="2">
        <f>IF(G68=TRUE,1,0)</f>
        <v>0</v>
      </c>
      <c r="C68" s="2">
        <f>IF(F68=TRUE,1,0)</f>
        <v>0</v>
      </c>
      <c r="D68" s="96" t="str">
        <f>IF(SUM(B68:C68)&gt;1,"*","")</f>
        <v/>
      </c>
      <c r="E68" s="39" t="str">
        <f>IF(G68=TRUE,"E",IF(F68=TRUE,"I",""))</f>
        <v/>
      </c>
      <c r="F68" s="25" t="b">
        <v>0</v>
      </c>
      <c r="G68" s="30" t="b">
        <v>0</v>
      </c>
      <c r="H68" s="254" t="s">
        <v>302</v>
      </c>
    </row>
    <row r="69" spans="1:18" x14ac:dyDescent="0.25">
      <c r="B69" s="2"/>
      <c r="D69" s="96" t="str">
        <f>IF(SUM(B69:C69)&gt;1,"*","")</f>
        <v/>
      </c>
      <c r="E69" s="39" t="str">
        <f>IF(G69=TRUE,"E",IF(F69=TRUE,"I",""))</f>
        <v>E</v>
      </c>
      <c r="F69" s="25" t="b">
        <v>0</v>
      </c>
      <c r="G69" s="30" t="b">
        <v>1</v>
      </c>
      <c r="H69" s="2" t="s">
        <v>221</v>
      </c>
      <c r="K69" s="11"/>
      <c r="L69" s="123"/>
      <c r="M69" s="123"/>
      <c r="N69" s="123"/>
      <c r="O69" s="123"/>
      <c r="P69" s="123"/>
      <c r="Q69" s="11"/>
      <c r="R69" s="11"/>
    </row>
    <row r="70" spans="1:18" x14ac:dyDescent="0.25">
      <c r="B70" s="2"/>
      <c r="D70" s="96" t="str">
        <f t="shared" si="2"/>
        <v/>
      </c>
      <c r="E70" s="39" t="str">
        <f t="shared" si="4"/>
        <v>E</v>
      </c>
      <c r="F70" s="25" t="b">
        <v>0</v>
      </c>
      <c r="G70" s="30" t="b">
        <v>1</v>
      </c>
      <c r="H70" s="2" t="s">
        <v>222</v>
      </c>
      <c r="K70" s="11"/>
      <c r="L70" s="123"/>
      <c r="M70" s="123"/>
      <c r="N70" s="123"/>
      <c r="O70" s="123"/>
      <c r="P70" s="123"/>
      <c r="Q70" s="11"/>
      <c r="R70" s="11"/>
    </row>
    <row r="71" spans="1:18" x14ac:dyDescent="0.25">
      <c r="B71" s="2"/>
      <c r="D71" s="96" t="str">
        <f t="shared" si="2"/>
        <v/>
      </c>
      <c r="E71" s="39" t="str">
        <f t="shared" si="4"/>
        <v>E</v>
      </c>
      <c r="F71" s="25" t="b">
        <v>0</v>
      </c>
      <c r="G71" s="30" t="b">
        <v>1</v>
      </c>
      <c r="H71" s="2" t="s">
        <v>223</v>
      </c>
      <c r="K71" s="11"/>
      <c r="L71" s="123"/>
      <c r="M71" s="123"/>
      <c r="N71" s="123"/>
      <c r="O71" s="123"/>
      <c r="P71" s="123"/>
      <c r="Q71" s="11"/>
      <c r="R71" s="11"/>
    </row>
    <row r="72" spans="1:18" x14ac:dyDescent="0.25">
      <c r="A72" s="211">
        <f>IF(B72+C72=2,1,0)</f>
        <v>0</v>
      </c>
      <c r="B72" s="2">
        <f>IF(G72=TRUE,1,0)</f>
        <v>0</v>
      </c>
      <c r="C72" s="2">
        <f>IF(F72=TRUE,1,0)</f>
        <v>0</v>
      </c>
      <c r="D72" s="96" t="str">
        <f t="shared" si="2"/>
        <v/>
      </c>
      <c r="E72" s="39" t="str">
        <f t="shared" si="4"/>
        <v/>
      </c>
      <c r="F72" s="25" t="b">
        <v>0</v>
      </c>
      <c r="G72" s="30" t="b">
        <v>0</v>
      </c>
      <c r="H72" s="2" t="s">
        <v>36</v>
      </c>
      <c r="P72" s="11"/>
      <c r="Q72" s="11"/>
      <c r="R72" s="11"/>
    </row>
    <row r="73" spans="1:18" x14ac:dyDescent="0.25">
      <c r="A73" s="211">
        <f>IF(B73+C73=2,1,0)</f>
        <v>0</v>
      </c>
      <c r="B73" s="2">
        <f>IF(G73=TRUE,1,0)</f>
        <v>0</v>
      </c>
      <c r="C73" s="2">
        <f>IF(F73=TRUE,1,0)</f>
        <v>0</v>
      </c>
      <c r="D73" s="96" t="str">
        <f t="shared" si="2"/>
        <v/>
      </c>
      <c r="E73" s="39" t="str">
        <f t="shared" si="4"/>
        <v/>
      </c>
      <c r="F73" s="25" t="b">
        <v>0</v>
      </c>
      <c r="G73" s="30" t="b">
        <v>0</v>
      </c>
      <c r="H73" s="2" t="s">
        <v>224</v>
      </c>
    </row>
    <row r="74" spans="1:18" x14ac:dyDescent="0.25">
      <c r="B74" s="2"/>
      <c r="D74" s="96" t="str">
        <f t="shared" si="2"/>
        <v/>
      </c>
      <c r="E74" s="39" t="str">
        <f t="shared" si="4"/>
        <v>E</v>
      </c>
      <c r="F74" s="25" t="b">
        <v>0</v>
      </c>
      <c r="G74" s="30" t="b">
        <v>1</v>
      </c>
      <c r="H74" s="2" t="s">
        <v>226</v>
      </c>
      <c r="K74" s="11"/>
      <c r="L74" s="11"/>
      <c r="M74" s="123"/>
      <c r="N74" s="123"/>
      <c r="O74" s="123"/>
    </row>
    <row r="75" spans="1:18" x14ac:dyDescent="0.25">
      <c r="A75" s="211">
        <f>IF(B75+C75=2,1,0)</f>
        <v>0</v>
      </c>
      <c r="B75" s="2">
        <f>IF(G75=TRUE,1,0)</f>
        <v>0</v>
      </c>
      <c r="C75" s="2">
        <f>IF(F75=TRUE,1,0)</f>
        <v>0</v>
      </c>
      <c r="D75" s="96" t="str">
        <f t="shared" si="2"/>
        <v/>
      </c>
      <c r="E75" s="39" t="str">
        <f t="shared" si="4"/>
        <v/>
      </c>
      <c r="F75" s="25" t="b">
        <v>0</v>
      </c>
      <c r="G75" s="30" t="b">
        <v>0</v>
      </c>
      <c r="H75" s="2" t="s">
        <v>227</v>
      </c>
    </row>
    <row r="76" spans="1:18" x14ac:dyDescent="0.25">
      <c r="A76" s="211">
        <f>IF(B76+C76=2,1,0)</f>
        <v>0</v>
      </c>
      <c r="B76" s="2">
        <f>IF(G76=TRUE,1,0)</f>
        <v>0</v>
      </c>
      <c r="C76" s="2">
        <f>IF(F76=TRUE,1,0)</f>
        <v>0</v>
      </c>
      <c r="D76" s="96" t="str">
        <f t="shared" si="2"/>
        <v/>
      </c>
      <c r="E76" s="39" t="str">
        <f t="shared" si="4"/>
        <v/>
      </c>
      <c r="F76" s="25" t="b">
        <v>0</v>
      </c>
      <c r="G76" s="30" t="b">
        <v>0</v>
      </c>
      <c r="H76" s="2" t="s">
        <v>228</v>
      </c>
    </row>
    <row r="77" spans="1:18" x14ac:dyDescent="0.25">
      <c r="B77" s="2"/>
      <c r="D77" s="96" t="str">
        <f t="shared" si="2"/>
        <v/>
      </c>
      <c r="E77" s="39" t="str">
        <f t="shared" si="4"/>
        <v>E</v>
      </c>
      <c r="F77" s="25" t="b">
        <v>0</v>
      </c>
      <c r="G77" s="30" t="b">
        <v>1</v>
      </c>
      <c r="H77" s="2" t="s">
        <v>229</v>
      </c>
      <c r="K77" s="11"/>
      <c r="L77" s="123"/>
      <c r="M77" s="123"/>
      <c r="N77" s="123"/>
      <c r="O77" s="123"/>
      <c r="P77" s="123"/>
    </row>
    <row r="78" spans="1:18" x14ac:dyDescent="0.25">
      <c r="B78" s="2"/>
      <c r="D78" s="96" t="str">
        <f t="shared" si="2"/>
        <v/>
      </c>
      <c r="E78" s="39" t="str">
        <f t="shared" si="4"/>
        <v>E</v>
      </c>
      <c r="F78" s="25" t="b">
        <v>0</v>
      </c>
      <c r="G78" s="30" t="b">
        <v>1</v>
      </c>
      <c r="H78" s="2" t="s">
        <v>230</v>
      </c>
      <c r="K78" s="11"/>
      <c r="L78" s="123"/>
      <c r="M78" s="123"/>
      <c r="N78" s="123"/>
      <c r="O78" s="123"/>
      <c r="P78" s="123"/>
    </row>
    <row r="79" spans="1:18" x14ac:dyDescent="0.25">
      <c r="B79" s="2"/>
      <c r="D79" s="96" t="str">
        <f t="shared" si="2"/>
        <v/>
      </c>
      <c r="E79" s="39" t="str">
        <f t="shared" si="4"/>
        <v>E</v>
      </c>
      <c r="F79" s="25" t="b">
        <v>0</v>
      </c>
      <c r="G79" s="30" t="b">
        <v>1</v>
      </c>
      <c r="H79" s="2" t="s">
        <v>231</v>
      </c>
      <c r="K79" s="11"/>
      <c r="L79" s="123"/>
      <c r="M79" s="123"/>
      <c r="N79" s="123"/>
      <c r="O79" s="123"/>
      <c r="P79" s="123"/>
    </row>
    <row r="80" spans="1:18" x14ac:dyDescent="0.25">
      <c r="A80" s="211">
        <f>IF(B80+C80=2,1,0)</f>
        <v>0</v>
      </c>
      <c r="B80" s="2">
        <f>IF(G80=TRUE,1,0)</f>
        <v>0</v>
      </c>
      <c r="C80" s="2">
        <f>IF(F80=TRUE,1,0)</f>
        <v>0</v>
      </c>
      <c r="D80" s="96" t="str">
        <f t="shared" si="2"/>
        <v/>
      </c>
      <c r="E80" s="39" t="str">
        <f t="shared" si="4"/>
        <v/>
      </c>
      <c r="F80" s="25" t="b">
        <v>0</v>
      </c>
      <c r="G80" s="30" t="b">
        <v>0</v>
      </c>
      <c r="H80" s="109" t="s">
        <v>299</v>
      </c>
      <c r="K80" s="11"/>
      <c r="L80" s="123"/>
      <c r="M80" s="123"/>
      <c r="N80" s="123"/>
      <c r="O80" s="123"/>
      <c r="P80" s="123"/>
    </row>
    <row r="81" spans="1:16" x14ac:dyDescent="0.25">
      <c r="A81" s="211">
        <f>IF(B81+C81=2,1,0)</f>
        <v>0</v>
      </c>
      <c r="B81" s="2">
        <f>IF(G81=TRUE,1,0)</f>
        <v>0</v>
      </c>
      <c r="C81" s="2">
        <f>IF(F81=TRUE,1,0)</f>
        <v>0</v>
      </c>
      <c r="D81" s="96" t="str">
        <f>IF(SUM(B81:C81)&gt;1,"*","")</f>
        <v/>
      </c>
      <c r="E81" s="39" t="str">
        <f>IF(G81=TRUE,"E",IF(F81=TRUE,"I",""))</f>
        <v/>
      </c>
      <c r="F81" s="25" t="b">
        <v>0</v>
      </c>
      <c r="G81" s="30" t="b">
        <v>0</v>
      </c>
      <c r="H81" s="254" t="s">
        <v>298</v>
      </c>
      <c r="K81" s="11"/>
      <c r="L81" s="123"/>
      <c r="M81" s="123"/>
      <c r="N81" s="123"/>
      <c r="O81" s="123"/>
      <c r="P81" s="123"/>
    </row>
    <row r="82" spans="1:16" x14ac:dyDescent="0.25">
      <c r="A82" s="211">
        <f>IF(B82+C82=2,1,0)</f>
        <v>0</v>
      </c>
      <c r="B82" s="2">
        <f>IF(G82=TRUE,1,0)</f>
        <v>0</v>
      </c>
      <c r="C82" s="2">
        <f>IF(F82=TRUE,1,0)</f>
        <v>0</v>
      </c>
      <c r="D82" s="96" t="str">
        <f t="shared" si="2"/>
        <v/>
      </c>
      <c r="E82" s="39" t="str">
        <f t="shared" si="4"/>
        <v/>
      </c>
      <c r="F82" s="25" t="b">
        <v>0</v>
      </c>
      <c r="G82" s="30" t="b">
        <v>0</v>
      </c>
      <c r="H82" s="2" t="s">
        <v>232</v>
      </c>
    </row>
    <row r="83" spans="1:16" x14ac:dyDescent="0.25">
      <c r="B83" s="2"/>
      <c r="D83" s="96" t="str">
        <f t="shared" si="2"/>
        <v/>
      </c>
      <c r="E83" s="39" t="str">
        <f t="shared" si="4"/>
        <v>E</v>
      </c>
      <c r="F83" s="25" t="b">
        <v>0</v>
      </c>
      <c r="G83" s="30" t="b">
        <v>1</v>
      </c>
      <c r="H83" s="2" t="s">
        <v>233</v>
      </c>
      <c r="K83" s="11"/>
      <c r="L83" s="11"/>
      <c r="M83" s="11"/>
      <c r="N83" s="11"/>
      <c r="O83" s="11"/>
      <c r="P83" s="11"/>
    </row>
    <row r="84" spans="1:16" x14ac:dyDescent="0.25">
      <c r="B84" s="2"/>
      <c r="D84" s="96" t="str">
        <f t="shared" si="2"/>
        <v/>
      </c>
      <c r="E84" s="39" t="str">
        <f t="shared" si="4"/>
        <v>E</v>
      </c>
      <c r="F84" s="25" t="b">
        <v>0</v>
      </c>
      <c r="G84" s="30" t="b">
        <v>1</v>
      </c>
      <c r="H84" s="2" t="s">
        <v>234</v>
      </c>
      <c r="K84" s="11"/>
      <c r="L84" s="123"/>
      <c r="M84" s="123"/>
      <c r="N84" s="123"/>
      <c r="O84" s="123"/>
      <c r="P84" s="123"/>
    </row>
    <row r="85" spans="1:16" x14ac:dyDescent="0.25">
      <c r="A85" s="211">
        <f>IF(B85+C85=2,1,0)</f>
        <v>0</v>
      </c>
      <c r="B85" s="2">
        <f>IF(G85=TRUE,1,0)</f>
        <v>0</v>
      </c>
      <c r="C85" s="2">
        <f>IF(F85=TRUE,1,0)</f>
        <v>0</v>
      </c>
      <c r="D85" s="96" t="str">
        <f t="shared" si="2"/>
        <v/>
      </c>
      <c r="E85" s="39" t="str">
        <f t="shared" si="4"/>
        <v/>
      </c>
      <c r="F85" s="25" t="b">
        <v>0</v>
      </c>
      <c r="G85" s="30" t="b">
        <v>0</v>
      </c>
      <c r="H85" s="2" t="s">
        <v>327</v>
      </c>
    </row>
    <row r="86" spans="1:16" x14ac:dyDescent="0.25">
      <c r="A86" s="211">
        <f t="shared" ref="A86:A101" si="5">IF(B86+C86=2,1,0)</f>
        <v>0</v>
      </c>
      <c r="B86" s="2">
        <f>IF($G$86=TRUE,1,0)</f>
        <v>0</v>
      </c>
      <c r="C86" s="2">
        <f>IF($F$86=TRUE,1,0)</f>
        <v>0</v>
      </c>
      <c r="D86" s="96" t="str">
        <f t="shared" si="2"/>
        <v/>
      </c>
      <c r="E86" s="39" t="str">
        <f>IF($G$86=TRUE,"E",IF($F$86=TRUE,"I",""))</f>
        <v/>
      </c>
      <c r="F86" s="25" t="b">
        <v>0</v>
      </c>
      <c r="G86" s="30" t="b">
        <v>0</v>
      </c>
      <c r="H86" s="2" t="s">
        <v>145</v>
      </c>
    </row>
    <row r="87" spans="1:16" x14ac:dyDescent="0.25">
      <c r="A87" s="211">
        <f t="shared" si="5"/>
        <v>0</v>
      </c>
      <c r="B87" s="2">
        <f>IF($G$87=TRUE,1,0)</f>
        <v>0</v>
      </c>
      <c r="C87" s="2">
        <f>IF($F$87=TRUE,1,0)</f>
        <v>0</v>
      </c>
      <c r="D87" s="96" t="str">
        <f t="shared" si="2"/>
        <v/>
      </c>
      <c r="E87" s="39" t="str">
        <f>IF($G$87=TRUE,"E",IF($F$87=TRUE,"I",""))</f>
        <v/>
      </c>
      <c r="F87" s="25" t="b">
        <v>0</v>
      </c>
      <c r="G87" s="30" t="b">
        <v>0</v>
      </c>
      <c r="H87" s="2" t="s">
        <v>128</v>
      </c>
    </row>
    <row r="88" spans="1:16" x14ac:dyDescent="0.25">
      <c r="A88" s="211">
        <f t="shared" si="5"/>
        <v>0</v>
      </c>
      <c r="B88" s="2">
        <f>IF(G88=TRUE,1,0)</f>
        <v>0</v>
      </c>
      <c r="C88" s="2">
        <f>IF(F88=TRUE,1,0)</f>
        <v>0</v>
      </c>
      <c r="D88" s="96" t="str">
        <f t="shared" si="2"/>
        <v/>
      </c>
      <c r="E88" s="39" t="str">
        <f>IF(G88=TRUE,"E",IF(F88=TRUE,"I",""))</f>
        <v/>
      </c>
      <c r="F88" s="25" t="b">
        <v>0</v>
      </c>
      <c r="G88" s="30" t="b">
        <v>0</v>
      </c>
      <c r="H88" s="2" t="s">
        <v>33</v>
      </c>
    </row>
    <row r="89" spans="1:16" x14ac:dyDescent="0.25">
      <c r="A89" s="211">
        <f t="shared" si="5"/>
        <v>0</v>
      </c>
      <c r="B89" s="2">
        <f>IF(G89=TRUE,1,0)</f>
        <v>0</v>
      </c>
      <c r="C89" s="2">
        <f>IF(F89=TRUE,1,0)</f>
        <v>0</v>
      </c>
      <c r="D89" s="96" t="str">
        <f t="shared" si="2"/>
        <v/>
      </c>
      <c r="E89" s="39" t="str">
        <f>IF(G89=TRUE,"E",IF(F89=TRUE,"I",""))</f>
        <v/>
      </c>
      <c r="F89" s="25" t="b">
        <v>0</v>
      </c>
      <c r="G89" s="30" t="b">
        <v>0</v>
      </c>
      <c r="H89" s="2" t="s">
        <v>237</v>
      </c>
    </row>
    <row r="90" spans="1:16" x14ac:dyDescent="0.25">
      <c r="A90" s="211">
        <f t="shared" si="5"/>
        <v>0</v>
      </c>
      <c r="B90" s="2">
        <f t="shared" ref="B90:B101" si="6">IF(G90=TRUE,1,0)</f>
        <v>0</v>
      </c>
      <c r="C90" s="2">
        <f t="shared" ref="C90:C101" si="7">IF(F90=TRUE,1,0)</f>
        <v>0</v>
      </c>
      <c r="D90" s="96" t="str">
        <f t="shared" si="2"/>
        <v/>
      </c>
      <c r="E90" s="39" t="str">
        <f t="shared" ref="E90:E101" si="8">IF(G90=TRUE,"E",IF(F90=TRUE,"I",""))</f>
        <v/>
      </c>
      <c r="F90" s="25" t="b">
        <v>0</v>
      </c>
      <c r="G90" s="30" t="b">
        <v>0</v>
      </c>
      <c r="H90" s="2" t="s">
        <v>239</v>
      </c>
    </row>
    <row r="91" spans="1:16" x14ac:dyDescent="0.25">
      <c r="A91" s="211">
        <f>IF(B91+C91=2,1,0)</f>
        <v>0</v>
      </c>
      <c r="B91" s="2">
        <f>IF(G91=TRUE,1,0)</f>
        <v>0</v>
      </c>
      <c r="C91" s="2">
        <f>IF(F91=TRUE,1,0)</f>
        <v>0</v>
      </c>
      <c r="D91" s="96" t="str">
        <f>IF(SUM(B91:C91)&gt;1,"*","")</f>
        <v/>
      </c>
      <c r="E91" s="39" t="str">
        <f>IF(G91=TRUE,"E",IF(F91=TRUE,"I",""))</f>
        <v/>
      </c>
      <c r="F91" s="25" t="b">
        <v>0</v>
      </c>
      <c r="G91" s="30" t="b">
        <v>0</v>
      </c>
      <c r="H91" s="254" t="s">
        <v>300</v>
      </c>
    </row>
    <row r="92" spans="1:16" x14ac:dyDescent="0.25">
      <c r="A92" s="211">
        <f t="shared" si="5"/>
        <v>0</v>
      </c>
      <c r="B92" s="2">
        <f t="shared" si="6"/>
        <v>0</v>
      </c>
      <c r="C92" s="2">
        <f t="shared" si="7"/>
        <v>0</v>
      </c>
      <c r="D92" s="96" t="str">
        <f t="shared" si="2"/>
        <v/>
      </c>
      <c r="E92" s="39" t="str">
        <f t="shared" si="8"/>
        <v/>
      </c>
      <c r="F92" s="25" t="b">
        <v>0</v>
      </c>
      <c r="G92" s="30" t="b">
        <v>0</v>
      </c>
      <c r="H92" s="2" t="s">
        <v>240</v>
      </c>
    </row>
    <row r="93" spans="1:16" x14ac:dyDescent="0.25">
      <c r="A93" s="211">
        <f t="shared" si="5"/>
        <v>0</v>
      </c>
      <c r="B93" s="2">
        <f t="shared" si="6"/>
        <v>0</v>
      </c>
      <c r="C93" s="2">
        <f t="shared" si="7"/>
        <v>0</v>
      </c>
      <c r="D93" s="96" t="str">
        <f t="shared" si="2"/>
        <v/>
      </c>
      <c r="E93" s="39" t="str">
        <f t="shared" si="8"/>
        <v/>
      </c>
      <c r="F93" s="25" t="b">
        <v>0</v>
      </c>
      <c r="G93" s="30" t="b">
        <v>0</v>
      </c>
      <c r="H93" s="2" t="s">
        <v>241</v>
      </c>
    </row>
    <row r="94" spans="1:16" x14ac:dyDescent="0.25">
      <c r="A94" s="211">
        <f t="shared" si="5"/>
        <v>0</v>
      </c>
      <c r="B94" s="2">
        <f t="shared" si="6"/>
        <v>0</v>
      </c>
      <c r="C94" s="2">
        <f t="shared" si="7"/>
        <v>0</v>
      </c>
      <c r="D94" s="96" t="str">
        <f t="shared" si="2"/>
        <v/>
      </c>
      <c r="E94" s="39" t="str">
        <f t="shared" si="8"/>
        <v/>
      </c>
      <c r="F94" s="25" t="b">
        <v>0</v>
      </c>
      <c r="G94" s="30" t="b">
        <v>0</v>
      </c>
      <c r="H94" s="2" t="s">
        <v>129</v>
      </c>
    </row>
    <row r="95" spans="1:16" x14ac:dyDescent="0.25">
      <c r="A95" s="211">
        <f t="shared" si="5"/>
        <v>0</v>
      </c>
      <c r="B95" s="2">
        <f t="shared" si="6"/>
        <v>0</v>
      </c>
      <c r="C95" s="2">
        <f t="shared" si="7"/>
        <v>0</v>
      </c>
      <c r="D95" s="96" t="str">
        <f t="shared" si="2"/>
        <v/>
      </c>
      <c r="E95" s="39" t="str">
        <f t="shared" si="8"/>
        <v/>
      </c>
      <c r="F95" s="25" t="b">
        <v>0</v>
      </c>
      <c r="G95" s="30" t="b">
        <v>0</v>
      </c>
      <c r="H95" s="40" t="s">
        <v>130</v>
      </c>
    </row>
    <row r="96" spans="1:16" x14ac:dyDescent="0.25">
      <c r="A96" s="211">
        <f t="shared" si="5"/>
        <v>0</v>
      </c>
      <c r="B96" s="2">
        <f>IF(G96=TRUE,1,0)</f>
        <v>0</v>
      </c>
      <c r="C96" s="2">
        <f>IF(F96=TRUE,1,0)</f>
        <v>0</v>
      </c>
      <c r="D96" s="96" t="str">
        <f t="shared" si="2"/>
        <v/>
      </c>
      <c r="E96" s="39" t="str">
        <f>IF(G96=TRUE,"E",IF(F96=TRUE,"I",""))</f>
        <v/>
      </c>
      <c r="F96" s="25" t="b">
        <v>0</v>
      </c>
      <c r="G96" s="30" t="b">
        <v>0</v>
      </c>
      <c r="H96" s="40" t="s">
        <v>244</v>
      </c>
      <c r="O96" s="11"/>
      <c r="P96" s="11"/>
    </row>
    <row r="97" spans="1:16" x14ac:dyDescent="0.25">
      <c r="A97" s="211">
        <f t="shared" si="5"/>
        <v>0</v>
      </c>
      <c r="B97" s="2">
        <f t="shared" si="6"/>
        <v>0</v>
      </c>
      <c r="C97" s="2">
        <f t="shared" si="7"/>
        <v>0</v>
      </c>
      <c r="D97" s="96" t="str">
        <f t="shared" si="2"/>
        <v/>
      </c>
      <c r="E97" s="39" t="str">
        <f t="shared" si="8"/>
        <v/>
      </c>
      <c r="F97" s="25" t="b">
        <v>0</v>
      </c>
      <c r="G97" s="30" t="b">
        <v>0</v>
      </c>
      <c r="H97" s="2" t="s">
        <v>157</v>
      </c>
    </row>
    <row r="98" spans="1:16" x14ac:dyDescent="0.25">
      <c r="A98" s="211">
        <f t="shared" si="5"/>
        <v>0</v>
      </c>
      <c r="B98" s="2">
        <f t="shared" si="6"/>
        <v>0</v>
      </c>
      <c r="C98" s="2">
        <f t="shared" si="7"/>
        <v>0</v>
      </c>
      <c r="D98" s="96" t="str">
        <f t="shared" si="2"/>
        <v/>
      </c>
      <c r="E98" s="39" t="str">
        <f t="shared" si="8"/>
        <v/>
      </c>
      <c r="F98" s="25" t="b">
        <v>0</v>
      </c>
      <c r="G98" s="30" t="b">
        <v>0</v>
      </c>
      <c r="H98" s="40" t="s">
        <v>111</v>
      </c>
      <c r="J98" s="40"/>
    </row>
    <row r="99" spans="1:16" x14ac:dyDescent="0.25">
      <c r="A99" s="211">
        <f t="shared" si="5"/>
        <v>0</v>
      </c>
      <c r="B99" s="2">
        <f>IF(G99=TRUE,1,0)</f>
        <v>0</v>
      </c>
      <c r="C99" s="2">
        <f>IF(F99=TRUE,1,0)</f>
        <v>0</v>
      </c>
      <c r="D99" s="96" t="str">
        <f t="shared" si="2"/>
        <v/>
      </c>
      <c r="E99" s="39" t="str">
        <f>IF(G99=TRUE,"E",IF(F99=TRUE,"I",""))</f>
        <v/>
      </c>
      <c r="F99" s="25" t="b">
        <v>0</v>
      </c>
      <c r="G99" s="30" t="b">
        <v>0</v>
      </c>
      <c r="H99" s="40" t="s">
        <v>246</v>
      </c>
      <c r="J99" s="40"/>
    </row>
    <row r="100" spans="1:16" x14ac:dyDescent="0.25">
      <c r="A100" s="211">
        <f t="shared" si="5"/>
        <v>0</v>
      </c>
      <c r="B100" s="2">
        <f>IF(G100=TRUE,1,0)</f>
        <v>0</v>
      </c>
      <c r="C100" s="2">
        <f>IF(F100=TRUE,1,0)</f>
        <v>0</v>
      </c>
      <c r="D100" s="96" t="str">
        <f t="shared" si="2"/>
        <v/>
      </c>
      <c r="E100" s="39" t="str">
        <f>IF(G100=TRUE,"E",IF(F100=TRUE,"I",""))</f>
        <v/>
      </c>
      <c r="F100" s="25" t="b">
        <v>0</v>
      </c>
      <c r="G100" s="30" t="b">
        <v>0</v>
      </c>
      <c r="H100" s="40" t="s">
        <v>247</v>
      </c>
      <c r="J100" s="40"/>
    </row>
    <row r="101" spans="1:16" x14ac:dyDescent="0.25">
      <c r="A101" s="211">
        <f t="shared" si="5"/>
        <v>0</v>
      </c>
      <c r="B101" s="2">
        <f t="shared" si="6"/>
        <v>0</v>
      </c>
      <c r="C101" s="2">
        <f t="shared" si="7"/>
        <v>0</v>
      </c>
      <c r="D101" s="96" t="str">
        <f t="shared" si="2"/>
        <v/>
      </c>
      <c r="E101" s="39" t="str">
        <f t="shared" si="8"/>
        <v/>
      </c>
      <c r="F101" s="25" t="b">
        <v>0</v>
      </c>
      <c r="G101" s="30" t="b">
        <v>0</v>
      </c>
      <c r="H101" s="2" t="s">
        <v>131</v>
      </c>
    </row>
    <row r="102" spans="1:16" x14ac:dyDescent="0.25">
      <c r="B102" s="2"/>
      <c r="D102" s="96" t="str">
        <f t="shared" si="2"/>
        <v/>
      </c>
      <c r="E102" s="39" t="str">
        <f>IF(G102=TRUE,"E",IF(F102=TRUE,"I",""))</f>
        <v>E</v>
      </c>
      <c r="F102" s="25" t="b">
        <v>0</v>
      </c>
      <c r="G102" s="144" t="b">
        <v>1</v>
      </c>
      <c r="H102" s="2" t="s">
        <v>248</v>
      </c>
      <c r="K102" s="123"/>
      <c r="L102" s="123"/>
      <c r="M102" s="123"/>
      <c r="N102" s="123"/>
      <c r="O102" s="123"/>
      <c r="P102" s="123"/>
    </row>
    <row r="103" spans="1:16" s="40" customFormat="1" x14ac:dyDescent="0.25">
      <c r="A103" s="211">
        <f>SUM(A53:A102)</f>
        <v>0</v>
      </c>
      <c r="B103" s="96">
        <f>SUM(B53:B102)</f>
        <v>0</v>
      </c>
      <c r="C103" s="96">
        <f>SUM(C55:C102)</f>
        <v>0</v>
      </c>
      <c r="D103" s="217">
        <f>B103+C103</f>
        <v>0</v>
      </c>
      <c r="G103" s="42"/>
      <c r="K103" s="215"/>
      <c r="L103" s="215"/>
      <c r="M103" s="215"/>
      <c r="N103" s="215"/>
      <c r="O103" s="215"/>
      <c r="P103" s="215"/>
    </row>
    <row r="104" spans="1:16" s="40" customFormat="1" x14ac:dyDescent="0.25">
      <c r="B104" s="220"/>
      <c r="C104" s="221" t="s">
        <v>285</v>
      </c>
      <c r="D104" s="96" t="str">
        <f>IF(A103&gt;=1,E104,IF(D103&gt;=1,B108,""))</f>
        <v/>
      </c>
      <c r="E104" t="s">
        <v>287</v>
      </c>
      <c r="J104" s="215"/>
      <c r="K104" s="215"/>
      <c r="L104" s="215"/>
      <c r="M104" s="215"/>
      <c r="N104" s="215"/>
      <c r="O104" s="215"/>
    </row>
    <row r="105" spans="1:16" s="40" customFormat="1" x14ac:dyDescent="0.25">
      <c r="A105" s="216"/>
      <c r="B105" s="212"/>
      <c r="C105" s="218" t="s">
        <v>284</v>
      </c>
      <c r="D105" s="219" t="str">
        <f>IF(A103&gt;0,E105,IF(D103&gt;0,E106,""))</f>
        <v/>
      </c>
      <c r="E105" t="s">
        <v>281</v>
      </c>
      <c r="J105" s="215"/>
      <c r="K105" s="215"/>
      <c r="L105" s="215"/>
      <c r="M105" s="215"/>
      <c r="N105" s="215"/>
      <c r="O105" s="215"/>
    </row>
    <row r="106" spans="1:16" s="40" customFormat="1" x14ac:dyDescent="0.25">
      <c r="A106" s="216"/>
      <c r="B106"/>
      <c r="C106"/>
      <c r="E106" t="s">
        <v>283</v>
      </c>
      <c r="J106" s="215"/>
      <c r="K106" s="215"/>
      <c r="L106" s="215"/>
      <c r="M106" s="215"/>
      <c r="N106" s="215"/>
      <c r="O106" s="215"/>
    </row>
    <row r="107" spans="1:16" s="40" customFormat="1" x14ac:dyDescent="0.25">
      <c r="B107" t="s">
        <v>282</v>
      </c>
      <c r="D107" s="214"/>
      <c r="F107" s="42"/>
      <c r="J107" s="215"/>
      <c r="K107" s="215"/>
      <c r="L107" s="215"/>
      <c r="M107" s="215"/>
      <c r="N107" s="215"/>
      <c r="O107" s="215"/>
    </row>
    <row r="108" spans="1:16" s="40" customFormat="1" x14ac:dyDescent="0.25">
      <c r="B108" s="162" t="str">
        <f>IF(AND(C53=1,D103&gt;0),"*Exclude ALL selected as well as individual descriptor(s). Please revise your selection.","")</f>
        <v/>
      </c>
      <c r="D108" s="214"/>
      <c r="F108" s="42"/>
      <c r="J108" s="215"/>
      <c r="K108" s="215"/>
      <c r="L108" s="215"/>
      <c r="M108" s="215"/>
      <c r="N108" s="215"/>
      <c r="O108" s="215"/>
    </row>
    <row r="109" spans="1:16" s="40" customFormat="1" x14ac:dyDescent="0.25">
      <c r="D109" s="214"/>
      <c r="F109" s="42"/>
      <c r="J109" s="215"/>
      <c r="K109" s="215"/>
      <c r="L109" s="215"/>
      <c r="M109" s="215"/>
      <c r="N109" s="215"/>
      <c r="O109" s="215"/>
    </row>
    <row r="110" spans="1:16" s="40" customFormat="1" x14ac:dyDescent="0.25">
      <c r="D110" s="214"/>
      <c r="F110" s="42"/>
      <c r="J110" s="215"/>
      <c r="K110" s="215"/>
      <c r="L110" s="215"/>
      <c r="M110" s="215"/>
      <c r="N110" s="215"/>
      <c r="O110" s="215"/>
    </row>
    <row r="111" spans="1:16" s="40" customFormat="1" x14ac:dyDescent="0.25">
      <c r="D111" s="214"/>
      <c r="F111" s="42"/>
      <c r="J111" s="215"/>
      <c r="K111" s="215"/>
      <c r="L111" s="215"/>
      <c r="M111" s="215"/>
      <c r="N111" s="215"/>
      <c r="O111" s="215"/>
    </row>
    <row r="112" spans="1:16" x14ac:dyDescent="0.25">
      <c r="E112" s="86" t="s">
        <v>163</v>
      </c>
    </row>
    <row r="113" spans="1:8" x14ac:dyDescent="0.25">
      <c r="D113" s="39" t="str">
        <f>IF($F$113="E","E",IF($F$113&lt;=8,"I",""))</f>
        <v/>
      </c>
      <c r="E113" s="88"/>
      <c r="F113" s="89" t="str">
        <f>$E$44</f>
        <v/>
      </c>
      <c r="H113" s="2" t="s">
        <v>155</v>
      </c>
    </row>
    <row r="114" spans="1:8" x14ac:dyDescent="0.25">
      <c r="D114" s="39" t="str">
        <f>IF(F114="E","E",IF(F114&lt;=8,"I",""))</f>
        <v/>
      </c>
      <c r="F114" s="90" t="str">
        <f>$E$46</f>
        <v/>
      </c>
      <c r="H114" s="2" t="s">
        <v>26</v>
      </c>
    </row>
    <row r="115" spans="1:8" x14ac:dyDescent="0.25">
      <c r="D115" s="39" t="str">
        <f>IF(F115="E","E",IF(F115&lt;=8,"I",""))</f>
        <v/>
      </c>
      <c r="F115" s="90" t="str">
        <f>$E$47</f>
        <v/>
      </c>
      <c r="H115" s="2" t="s">
        <v>27</v>
      </c>
    </row>
    <row r="117" spans="1:8" x14ac:dyDescent="0.25">
      <c r="A117" s="1" t="s">
        <v>181</v>
      </c>
      <c r="B117" s="2"/>
    </row>
    <row r="118" spans="1:8" x14ac:dyDescent="0.25">
      <c r="D118" s="103" t="str">
        <f>IF($F$118=TRUE,"X","")</f>
        <v/>
      </c>
      <c r="F118" s="101" t="b">
        <v>0</v>
      </c>
      <c r="G118" s="11" t="s">
        <v>186</v>
      </c>
    </row>
    <row r="119" spans="1:8" x14ac:dyDescent="0.25">
      <c r="D119" s="103" t="str">
        <f>IF($F$119=TRUE,"X","")</f>
        <v/>
      </c>
      <c r="F119" s="102" t="b">
        <v>0</v>
      </c>
      <c r="G119" s="11" t="s">
        <v>182</v>
      </c>
    </row>
    <row r="120" spans="1:8" x14ac:dyDescent="0.25">
      <c r="D120" s="103" t="str">
        <f>IF($F$120=TRUE,"X","")</f>
        <v/>
      </c>
      <c r="F120" s="102" t="b">
        <v>0</v>
      </c>
      <c r="G120" s="11" t="s">
        <v>183</v>
      </c>
    </row>
    <row r="121" spans="1:8" x14ac:dyDescent="0.25">
      <c r="D121" s="103" t="str">
        <f>IF($F$121=TRUE,"X","")</f>
        <v/>
      </c>
      <c r="F121" s="102" t="b">
        <v>0</v>
      </c>
      <c r="G121" s="11" t="s">
        <v>184</v>
      </c>
    </row>
    <row r="122" spans="1:8" x14ac:dyDescent="0.25">
      <c r="D122" s="103" t="str">
        <f>IF($F$122=TRUE,"X","")</f>
        <v/>
      </c>
      <c r="F122" s="102" t="b">
        <v>0</v>
      </c>
      <c r="G122" s="11" t="s">
        <v>198</v>
      </c>
    </row>
    <row r="126" spans="1:8" x14ac:dyDescent="0.25">
      <c r="A126" s="31" t="str">
        <f>'FASTips Profile'!$A$55</f>
        <v>5.</v>
      </c>
      <c r="B126" s="2"/>
      <c r="C126" s="32" t="str">
        <f>'FASTips Profile'!$B$55</f>
        <v>Indicate language(s) to be included in your order.</v>
      </c>
    </row>
    <row r="127" spans="1:8" x14ac:dyDescent="0.25">
      <c r="A127" s="34" t="str">
        <f>'Internal-FASTips'!$A$48</f>
        <v>5.</v>
      </c>
      <c r="B127" s="2"/>
      <c r="C127" s="33" t="str">
        <f>'Internal-FASTips'!$B$48</f>
        <v>What languages would you like to include in your order?</v>
      </c>
    </row>
    <row r="128" spans="1:8" x14ac:dyDescent="0.25">
      <c r="B128" s="2"/>
      <c r="E128" s="26" t="str">
        <f>IF(D132&gt;0,VLOOKUP(TRUE,E129:F131,2,FALSE),"Not answered")</f>
        <v>Not answered</v>
      </c>
    </row>
    <row r="129" spans="1:7" x14ac:dyDescent="0.25">
      <c r="B129" s="2"/>
      <c r="D129" s="2">
        <f>IF(E129=TRUE,1,0)</f>
        <v>0</v>
      </c>
      <c r="E129" s="25" t="b">
        <v>0</v>
      </c>
      <c r="F129" s="2" t="s">
        <v>103</v>
      </c>
    </row>
    <row r="130" spans="1:7" x14ac:dyDescent="0.25">
      <c r="B130" s="2"/>
      <c r="D130" s="2">
        <f>IF(E130=TRUE,1,0)</f>
        <v>0</v>
      </c>
      <c r="E130" s="25" t="b">
        <v>0</v>
      </c>
      <c r="F130" s="2" t="s">
        <v>39</v>
      </c>
    </row>
    <row r="131" spans="1:7" x14ac:dyDescent="0.25">
      <c r="A131" s="1"/>
      <c r="B131" s="2"/>
      <c r="D131" s="41">
        <f>IF(E131=TRUE,1,0)</f>
        <v>0</v>
      </c>
      <c r="E131" s="25" t="b">
        <v>0</v>
      </c>
      <c r="F131" s="2" t="s">
        <v>104</v>
      </c>
    </row>
    <row r="132" spans="1:7" x14ac:dyDescent="0.25">
      <c r="A132" s="1"/>
      <c r="B132" s="2"/>
      <c r="D132" s="2">
        <f>SUM(D129:D131)</f>
        <v>0</v>
      </c>
      <c r="F132" s="26" t="str">
        <f>IF(D132&gt;1,"Please select one item only.","")</f>
        <v/>
      </c>
      <c r="G132" s="2" t="s">
        <v>292</v>
      </c>
    </row>
    <row r="133" spans="1:7" x14ac:dyDescent="0.25">
      <c r="A133" s="1"/>
      <c r="B133" s="2"/>
    </row>
    <row r="134" spans="1:7" s="32" customFormat="1" x14ac:dyDescent="0.25">
      <c r="A134" s="32" t="str">
        <f>'FASTips Profile'!$A$61</f>
        <v>6.</v>
      </c>
      <c r="C134" s="32" t="str">
        <f>'FASTips Profile'!$B$61</f>
        <v>Maximum list price per title (optional):</v>
      </c>
    </row>
    <row r="135" spans="1:7" x14ac:dyDescent="0.25">
      <c r="A135" s="34" t="str">
        <f>'Internal-FASTips'!$A$51</f>
        <v>6.</v>
      </c>
      <c r="B135" s="2"/>
      <c r="C135" s="33" t="str">
        <f>'Internal-FASTips'!$B$51</f>
        <v>Maximum price per title:</v>
      </c>
    </row>
    <row r="136" spans="1:7" x14ac:dyDescent="0.25">
      <c r="D136" s="56">
        <f>'FASTips Profile'!$N$61</f>
        <v>0</v>
      </c>
    </row>
    <row r="138" spans="1:7" s="32" customFormat="1" x14ac:dyDescent="0.25">
      <c r="A138" s="31" t="str">
        <f>'FASTips Profile'!$A$64</f>
        <v>7.</v>
      </c>
      <c r="B138" s="32" t="str">
        <f>'FASTips Profile'!$B$66</f>
        <v>a.</v>
      </c>
      <c r="C138" s="32" t="str">
        <f>'FASTips Profile'!$C$66</f>
        <v>My first FASTips orders should begin with titles published in the month of:</v>
      </c>
    </row>
    <row r="139" spans="1:7" s="32" customFormat="1" x14ac:dyDescent="0.25">
      <c r="A139" s="34" t="str">
        <f>'Internal-FASTips'!$A$53</f>
        <v>7.</v>
      </c>
      <c r="C139" s="33" t="str">
        <f>'Internal-FASTips'!$B$53</f>
        <v>My first FASTips orders should begin with titles published in (month/year)</v>
      </c>
    </row>
    <row r="140" spans="1:7" x14ac:dyDescent="0.25">
      <c r="E140" s="85" t="str">
        <f>IF($E$141&gt;0,$E$141,"Not answered")</f>
        <v>Not answered</v>
      </c>
    </row>
    <row r="141" spans="1:7" x14ac:dyDescent="0.25">
      <c r="E141" s="25">
        <f>'FASTips Profile'!$AB$66</f>
        <v>0</v>
      </c>
    </row>
    <row r="144" spans="1:7" s="32" customFormat="1" x14ac:dyDescent="0.25">
      <c r="A144" s="31" t="str">
        <f>'FASTips Profile'!$A$64</f>
        <v>7.</v>
      </c>
      <c r="B144" s="32" t="str">
        <f>'FASTips Profile'!$B$69</f>
        <v>b.</v>
      </c>
      <c r="C144" s="32" t="str">
        <f>'FASTips Profile'!$C$69</f>
        <v>Brodart will automatically place your FASTips orders based on your profile.  Will this work for your library or would you like to discuss other options?</v>
      </c>
    </row>
    <row r="145" spans="1:6" x14ac:dyDescent="0.25">
      <c r="A145" s="34" t="str">
        <f>'Internal-FASTips'!$A$56</f>
        <v>8.</v>
      </c>
      <c r="B145" s="2"/>
      <c r="C145" s="33" t="str">
        <f>'Internal-FASTips'!$B$56</f>
        <v>Our standard procedure is for Brodart to place the order behind the scenes.  Is this acceptable?</v>
      </c>
    </row>
    <row r="146" spans="1:6" x14ac:dyDescent="0.25">
      <c r="E146" s="26" t="str">
        <f>IF($D$149&gt;0,VLOOKUP(TRUE,$E$147:$F$148,2,),"Not answered")</f>
        <v>Not answered</v>
      </c>
    </row>
    <row r="147" spans="1:6" x14ac:dyDescent="0.25">
      <c r="D147" s="2">
        <f>IF($E$147=TRUE,1,0)</f>
        <v>0</v>
      </c>
      <c r="E147" s="25" t="b">
        <v>0</v>
      </c>
      <c r="F147" s="2" t="s">
        <v>257</v>
      </c>
    </row>
    <row r="148" spans="1:6" x14ac:dyDescent="0.25">
      <c r="D148" s="41">
        <f>IF($E$148=TRUE,1,0)</f>
        <v>0</v>
      </c>
      <c r="E148" s="25" t="b">
        <v>0</v>
      </c>
      <c r="F148" s="2" t="s">
        <v>54</v>
      </c>
    </row>
    <row r="149" spans="1:6" x14ac:dyDescent="0.25">
      <c r="D149" s="2">
        <f>SUM($D$147:$D$148)</f>
        <v>0</v>
      </c>
    </row>
    <row r="151" spans="1:6" s="32" customFormat="1" x14ac:dyDescent="0.25">
      <c r="A151" s="31" t="str">
        <f>'FASTips Profile'!$A$64</f>
        <v>7.</v>
      </c>
      <c r="B151" s="32" t="str">
        <f>'FASTips Profile'!$B$73</f>
        <v>c.</v>
      </c>
      <c r="C151" s="32" t="str">
        <f>'FASTips Profile'!$C$73</f>
        <v>Would you like items ordered through this FASTips profile to be processed and/or cataloged?</v>
      </c>
    </row>
    <row r="152" spans="1:6" s="32" customFormat="1" x14ac:dyDescent="0.25">
      <c r="B152" s="34" t="str">
        <f>'Internal-FASTips'!$A$59</f>
        <v>9.</v>
      </c>
      <c r="C152" s="33" t="str">
        <f>'Internal-FASTips'!$B$59</f>
        <v>Would you like the books ordered through this FASTips profile to be cataloged and processed?</v>
      </c>
    </row>
    <row r="153" spans="1:6" x14ac:dyDescent="0.25">
      <c r="E153" s="26" t="str">
        <f>IF($D$156&gt;0,VLOOKUP(TRUE,$E$154:$F$155,2,),"Not answered")</f>
        <v>Not answered</v>
      </c>
    </row>
    <row r="154" spans="1:6" x14ac:dyDescent="0.25">
      <c r="D154" s="2">
        <f>IF($E$154=TRUE,1,0)</f>
        <v>0</v>
      </c>
      <c r="E154" s="25" t="b">
        <v>0</v>
      </c>
      <c r="F154" s="2" t="s">
        <v>288</v>
      </c>
    </row>
    <row r="155" spans="1:6" x14ac:dyDescent="0.25">
      <c r="D155" s="41">
        <f>IF($E$155=TRUE,1,0)</f>
        <v>0</v>
      </c>
      <c r="E155" s="25" t="b">
        <v>0</v>
      </c>
      <c r="F155" s="2" t="s">
        <v>60</v>
      </c>
    </row>
    <row r="156" spans="1:6" x14ac:dyDescent="0.25">
      <c r="D156" s="2">
        <f>SUM($D$154:$D$155)</f>
        <v>0</v>
      </c>
    </row>
    <row r="158" spans="1:6" x14ac:dyDescent="0.25">
      <c r="A158" s="32" t="str">
        <f>'FASTips Profile'!A78</f>
        <v>8.</v>
      </c>
      <c r="C158" s="32" t="str">
        <f>'FASTips Profile'!B78</f>
        <v>Each time an order is placed, you will receive an e-mail notification with a PDF of the titles. You can also view the order and/or download MARC records through the Bibz Order History tab. Please indcate the e-mail address to which this notification should be sent.</v>
      </c>
    </row>
    <row r="159" spans="1:6" x14ac:dyDescent="0.25">
      <c r="A159" s="33" t="str">
        <f>'Internal-FASTips'!A62</f>
        <v>10.</v>
      </c>
      <c r="C159" s="33" t="str">
        <f>'Internal-FASTips'!B62</f>
        <v>How would you like to receive report of titles ordered?</v>
      </c>
    </row>
    <row r="160" spans="1:6" x14ac:dyDescent="0.25">
      <c r="A160" s="33"/>
      <c r="B160" s="2"/>
      <c r="D160" s="110"/>
      <c r="E160" s="26" t="str">
        <f>IF(F160&gt;0,F160,"Not answered")</f>
        <v>Not answered</v>
      </c>
      <c r="F160" s="1">
        <f>'FASTips Profile'!B79</f>
        <v>0</v>
      </c>
    </row>
    <row r="161" spans="1:10" x14ac:dyDescent="0.25">
      <c r="A161" s="33"/>
      <c r="B161" s="2"/>
      <c r="C161" s="33"/>
      <c r="D161" s="40"/>
    </row>
    <row r="162" spans="1:10" x14ac:dyDescent="0.25">
      <c r="A162" s="33"/>
      <c r="B162" s="2"/>
      <c r="C162" s="32" t="s">
        <v>267</v>
      </c>
      <c r="D162" s="40"/>
    </row>
    <row r="163" spans="1:10" x14ac:dyDescent="0.25">
      <c r="A163" s="33"/>
      <c r="B163" s="2"/>
      <c r="D163" s="110"/>
      <c r="E163" s="26" t="str">
        <f>IF(F163&gt;0,F163,"Not answered")</f>
        <v>Not answered</v>
      </c>
      <c r="F163" s="1">
        <f>'Spanish FASTips Profile'!B31</f>
        <v>0</v>
      </c>
    </row>
    <row r="165" spans="1:10" x14ac:dyDescent="0.25">
      <c r="A165" s="1" t="str">
        <f>'FASTips Profile'!A82</f>
        <v>9.</v>
      </c>
      <c r="B165" s="1" t="str">
        <f>'FASTips Profile'!B82</f>
        <v>Please provide any special instructions for this profile.</v>
      </c>
    </row>
    <row r="166" spans="1:10" x14ac:dyDescent="0.25">
      <c r="A166" s="1" t="str">
        <f>'Internal-FASTips'!A65</f>
        <v>11.</v>
      </c>
      <c r="B166" s="1" t="str">
        <f>'Internal-FASTips'!B65</f>
        <v>Special instructions:</v>
      </c>
    </row>
    <row r="167" spans="1:10" x14ac:dyDescent="0.25">
      <c r="B167" s="238">
        <f>'FASTips Profile'!B83</f>
        <v>0</v>
      </c>
    </row>
    <row r="168" spans="1:10" x14ac:dyDescent="0.25">
      <c r="B168" s="26" t="str">
        <f>IF(B167&gt;0,B167,"")</f>
        <v/>
      </c>
    </row>
    <row r="170" spans="1:10" x14ac:dyDescent="0.25">
      <c r="A170" s="34" t="str">
        <f>'Internal-FASTips'!$A$68</f>
        <v>12.</v>
      </c>
      <c r="B170" s="2"/>
      <c r="C170" s="34" t="str">
        <f>'Internal-FASTips'!$B$68</f>
        <v>AUTHORIZATION</v>
      </c>
    </row>
    <row r="172" spans="1:10" x14ac:dyDescent="0.25">
      <c r="D172" s="7" t="s">
        <v>66</v>
      </c>
      <c r="E172" s="45">
        <f>'FASTips Profile'!$F$87</f>
        <v>0</v>
      </c>
      <c r="I172" s="44" t="s">
        <v>66</v>
      </c>
      <c r="J172" s="26" t="str">
        <f>IF($E$172&gt;0,$E$172,"Not answered")</f>
        <v>Not answered</v>
      </c>
    </row>
    <row r="173" spans="1:10" x14ac:dyDescent="0.25">
      <c r="D173" s="7" t="s">
        <v>67</v>
      </c>
      <c r="E173" s="45">
        <f>'FASTips Profile'!$T$87</f>
        <v>0</v>
      </c>
      <c r="I173" s="44" t="s">
        <v>67</v>
      </c>
      <c r="J173" s="26" t="str">
        <f>IF($E$173&gt;0,$E$173,"Not answered")</f>
        <v>Not answered</v>
      </c>
    </row>
    <row r="174" spans="1:10" x14ac:dyDescent="0.25">
      <c r="D174" s="7" t="s">
        <v>68</v>
      </c>
      <c r="E174" s="45">
        <f>'FASTips Profile'!$F$89</f>
        <v>0</v>
      </c>
      <c r="I174" s="44" t="s">
        <v>68</v>
      </c>
      <c r="J174" s="26" t="str">
        <f>IF($E$174&gt;0,$E$174,"Not answered")</f>
        <v>Not answered</v>
      </c>
    </row>
    <row r="175" spans="1:10" x14ac:dyDescent="0.25">
      <c r="D175" s="7" t="s">
        <v>88</v>
      </c>
      <c r="E175" s="45">
        <f>'FASTips Profile'!$T$89</f>
        <v>0</v>
      </c>
      <c r="I175" s="44" t="s">
        <v>88</v>
      </c>
      <c r="J175" s="26" t="str">
        <f>IF($E$175&gt;0,$E$175,"Not answered")</f>
        <v>Not answered</v>
      </c>
    </row>
    <row r="176" spans="1:10" x14ac:dyDescent="0.25">
      <c r="D176" s="7" t="s">
        <v>70</v>
      </c>
      <c r="E176" s="45">
        <f>'FASTips Profile'!$F$91</f>
        <v>0</v>
      </c>
      <c r="I176" s="44" t="s">
        <v>70</v>
      </c>
      <c r="J176" s="26" t="str">
        <f>IF($E$176&gt;0,$E$176,"Not answered")</f>
        <v>Not answered</v>
      </c>
    </row>
    <row r="177" spans="2:16" x14ac:dyDescent="0.25">
      <c r="D177" s="7" t="s">
        <v>71</v>
      </c>
      <c r="E177" s="45">
        <f>'FASTips Profile'!$D$93</f>
        <v>0</v>
      </c>
      <c r="I177" s="44" t="s">
        <v>151</v>
      </c>
      <c r="J177" s="26" t="str">
        <f>IF(E177&gt;0,E177,"Not answered")</f>
        <v>Not answered</v>
      </c>
    </row>
    <row r="178" spans="2:16" x14ac:dyDescent="0.25">
      <c r="D178" s="7" t="s">
        <v>71</v>
      </c>
      <c r="E178" s="45">
        <f>'FASTips Profile'!$D$95</f>
        <v>0</v>
      </c>
      <c r="I178" s="44" t="s">
        <v>152</v>
      </c>
      <c r="J178" s="26" t="str">
        <f>IF(E178&gt;0,E178,"Not answered")</f>
        <v>Not answered</v>
      </c>
    </row>
    <row r="179" spans="2:16" x14ac:dyDescent="0.25">
      <c r="D179" s="7" t="s">
        <v>72</v>
      </c>
      <c r="E179" s="45">
        <f>'FASTips Profile'!$C$97</f>
        <v>0</v>
      </c>
      <c r="I179" s="44" t="s">
        <v>72</v>
      </c>
      <c r="J179" s="26" t="str">
        <f>IF($E$179&gt;0,$E$179,"Not answered")</f>
        <v>Not answered</v>
      </c>
    </row>
    <row r="180" spans="2:16" x14ac:dyDescent="0.25">
      <c r="D180" s="7" t="s">
        <v>73</v>
      </c>
      <c r="E180" s="45">
        <f>'FASTips Profile'!$P$97</f>
        <v>0</v>
      </c>
      <c r="I180" s="44" t="s">
        <v>73</v>
      </c>
      <c r="J180" s="26" t="str">
        <f>IF($E$180&gt;0,$E$180,"Not answered")</f>
        <v>Not answered</v>
      </c>
    </row>
    <row r="181" spans="2:16" x14ac:dyDescent="0.25">
      <c r="D181" s="7" t="s">
        <v>101</v>
      </c>
      <c r="E181" s="46">
        <f>'FASTips Profile'!$Y$97</f>
        <v>0</v>
      </c>
      <c r="I181" s="44" t="s">
        <v>101</v>
      </c>
      <c r="J181" s="26" t="str">
        <f>IF($E$181&gt;0,$E$181,"Not answered")</f>
        <v>Not answered</v>
      </c>
      <c r="P181" s="105" t="s">
        <v>114</v>
      </c>
    </row>
    <row r="183" spans="2:16" s="27" customFormat="1" ht="33.75" customHeight="1" x14ac:dyDescent="0.4">
      <c r="B183" s="106"/>
      <c r="E183" s="108" t="s">
        <v>192</v>
      </c>
      <c r="P183" s="107"/>
    </row>
    <row r="184" spans="2:16" x14ac:dyDescent="0.25">
      <c r="B184" s="86" t="s">
        <v>195</v>
      </c>
    </row>
    <row r="185" spans="2:16" x14ac:dyDescent="0.25">
      <c r="B185" s="1" t="s">
        <v>189</v>
      </c>
    </row>
    <row r="189" spans="2:16" x14ac:dyDescent="0.25">
      <c r="B189" s="31" t="s">
        <v>196</v>
      </c>
    </row>
    <row r="190" spans="2:16" x14ac:dyDescent="0.25">
      <c r="B190" s="79" t="s">
        <v>197</v>
      </c>
    </row>
    <row r="191" spans="2:16" x14ac:dyDescent="0.25">
      <c r="B191" s="2"/>
    </row>
    <row r="193" spans="2:16" x14ac:dyDescent="0.25">
      <c r="B193" s="1" t="s">
        <v>188</v>
      </c>
      <c r="P193" s="105" t="s">
        <v>114</v>
      </c>
    </row>
    <row r="194" spans="2:16" x14ac:dyDescent="0.25">
      <c r="B194" s="31" t="s">
        <v>193</v>
      </c>
    </row>
    <row r="221" spans="2:17" x14ac:dyDescent="0.25">
      <c r="B221" s="1" t="s">
        <v>191</v>
      </c>
    </row>
    <row r="222" spans="2:17" x14ac:dyDescent="0.25">
      <c r="C222" s="2" t="s">
        <v>190</v>
      </c>
      <c r="Q222" s="105" t="s">
        <v>114</v>
      </c>
    </row>
    <row r="223" spans="2:17" x14ac:dyDescent="0.25">
      <c r="B223" s="31" t="s">
        <v>194</v>
      </c>
    </row>
    <row r="242" spans="1:19" x14ac:dyDescent="0.25">
      <c r="S242" s="105" t="s">
        <v>114</v>
      </c>
    </row>
    <row r="243" spans="1:19" x14ac:dyDescent="0.25">
      <c r="B243" s="105" t="s">
        <v>114</v>
      </c>
    </row>
    <row r="244" spans="1:19" s="58" customFormat="1" ht="21" x14ac:dyDescent="0.4">
      <c r="A244" s="122" t="s">
        <v>211</v>
      </c>
      <c r="B244" s="121"/>
    </row>
    <row r="246" spans="1:19" x14ac:dyDescent="0.25">
      <c r="A246" s="1" t="str">
        <f>'Spanish FASTips Profile'!A11</f>
        <v>1.</v>
      </c>
      <c r="B246" s="1" t="str">
        <f>'Spanish FASTips Profile'!B11</f>
        <v>Program selection (Check the category that applies and indicate the quantity per title):</v>
      </c>
    </row>
    <row r="248" spans="1:19" x14ac:dyDescent="0.25">
      <c r="D248" s="88" t="str">
        <f>IF('Spanish FASTips Profile'!C12&gt;0,'Spanish FASTips Profile'!C12,"")</f>
        <v/>
      </c>
      <c r="E248" t="str">
        <f>'Spanish FASTips Profile'!E12</f>
        <v>Blockbusters</v>
      </c>
    </row>
    <row r="249" spans="1:19" x14ac:dyDescent="0.25">
      <c r="D249" s="88" t="str">
        <f>IF('Spanish FASTips Profile'!C13&gt;0,'Spanish FASTips Profile'!C13,"")</f>
        <v/>
      </c>
      <c r="E249" t="str">
        <f>'Spanish FASTips Profile'!E13</f>
        <v>Recommended Picture Books</v>
      </c>
    </row>
    <row r="250" spans="1:19" x14ac:dyDescent="0.25">
      <c r="D250" s="88" t="str">
        <f>IF('Spanish FASTips Profile'!C15&gt;0,'Spanish FASTips Profile'!C15,"")</f>
        <v/>
      </c>
      <c r="E250" t="str">
        <f>'Spanish FASTips Profile'!E15</f>
        <v>Popular Paperbacks</v>
      </c>
    </row>
    <row r="251" spans="1:19" x14ac:dyDescent="0.25">
      <c r="D251" s="88" t="e">
        <f>IF('Spanish FASTips Profile'!#REF!&gt;0,'Spanish FASTips Profile'!#REF!,"")</f>
        <v>#REF!</v>
      </c>
      <c r="E251" t="e">
        <f>'Spanish FASTips Profile'!#REF!</f>
        <v>#REF!</v>
      </c>
    </row>
    <row r="252" spans="1:19" x14ac:dyDescent="0.25">
      <c r="D252" s="88" t="e">
        <f>IF('Spanish FASTips Profile'!#REF!&gt;0,'Spanish FASTips Profile'!#REF!,"")</f>
        <v>#REF!</v>
      </c>
      <c r="E252" t="e">
        <f>'Spanish FASTips Profile'!#REF!</f>
        <v>#REF!</v>
      </c>
    </row>
  </sheetData>
  <mergeCells count="2">
    <mergeCell ref="D3:F3"/>
    <mergeCell ref="D4:F4"/>
  </mergeCells>
  <phoneticPr fontId="0" type="noConversion"/>
  <conditionalFormatting sqref="C105 A105:A106 D113:D115 D107:D111 E104 E41:E48 E53:E102">
    <cfRule type="cellIs" dxfId="0" priority="1" stopIfTrue="1" operator="equal">
      <formula>"E"</formula>
    </cfRule>
  </conditionalFormatting>
  <hyperlinks>
    <hyperlink ref="H3" location="F_SaveInstructions" display="Save Instructions"/>
    <hyperlink ref="P181" location="F_Home" display="Home"/>
    <hyperlink ref="P193" location="F_Home" display="Home"/>
    <hyperlink ref="Q222" location="F_Home" display="Home"/>
    <hyperlink ref="B243" location="F_Home" display="Home"/>
    <hyperlink ref="S242" location="F_Home" display="Home"/>
    <hyperlink ref="D4:F4" location="F_SpaProfile" display="FASTips (Spanish)"/>
    <hyperlink ref="D3:F3" location="F_NonSpaProfile" display="FASTips (Non Spanish)"/>
  </hyperlink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locked="0" defaultSize="0" autoFill="0" autoLine="0" autoPict="0">
                <anchor moveWithCells="1">
                  <from>
                    <xdr:col>0</xdr:col>
                    <xdr:colOff>160020</xdr:colOff>
                    <xdr:row>0</xdr:row>
                    <xdr:rowOff>0</xdr:rowOff>
                  </from>
                  <to>
                    <xdr:col>1</xdr:col>
                    <xdr:colOff>144780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5" name="Check Box 234">
              <controlPr locked="0" defaultSize="0" autoFill="0" autoLine="0" autoPict="0">
                <anchor moveWithCells="1">
                  <from>
                    <xdr:col>10</xdr:col>
                    <xdr:colOff>144780</xdr:colOff>
                    <xdr:row>55</xdr:row>
                    <xdr:rowOff>121920</xdr:rowOff>
                  </from>
                  <to>
                    <xdr:col>11</xdr:col>
                    <xdr:colOff>198120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6" name="Check Box 235">
              <controlPr locked="0" defaultSize="0" autoFill="0" autoLine="0" autoPict="0">
                <anchor moveWithCells="1">
                  <from>
                    <xdr:col>9</xdr:col>
                    <xdr:colOff>83820</xdr:colOff>
                    <xdr:row>55</xdr:row>
                    <xdr:rowOff>121920</xdr:rowOff>
                  </from>
                  <to>
                    <xdr:col>10</xdr:col>
                    <xdr:colOff>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7" name="Check Box 236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57</xdr:row>
                    <xdr:rowOff>137160</xdr:rowOff>
                  </from>
                  <to>
                    <xdr:col>10</xdr:col>
                    <xdr:colOff>68580</xdr:colOff>
                    <xdr:row>58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8" name="Check Box 237">
              <controlPr locked="0"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137160</xdr:rowOff>
                  </from>
                  <to>
                    <xdr:col>11</xdr:col>
                    <xdr:colOff>76200</xdr:colOff>
                    <xdr:row>58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9" name="Check Box 238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67</xdr:row>
                    <xdr:rowOff>121920</xdr:rowOff>
                  </from>
                  <to>
                    <xdr:col>10</xdr:col>
                    <xdr:colOff>464820</xdr:colOff>
                    <xdr:row>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0" name="Check Box 239">
              <controlPr locked="0" defaultSize="0" autoFill="0" autoLine="0" autoPict="0">
                <anchor moveWithCells="1">
                  <from>
                    <xdr:col>12</xdr:col>
                    <xdr:colOff>30480</xdr:colOff>
                    <xdr:row>67</xdr:row>
                    <xdr:rowOff>121920</xdr:rowOff>
                  </from>
                  <to>
                    <xdr:col>14</xdr:col>
                    <xdr:colOff>129540</xdr:colOff>
                    <xdr:row>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1" name="Check Box 240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68</xdr:row>
                    <xdr:rowOff>121920</xdr:rowOff>
                  </from>
                  <to>
                    <xdr:col>10</xdr:col>
                    <xdr:colOff>464820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2" name="Check Box 241">
              <controlPr locked="0" defaultSize="0" autoFill="0" autoLine="0" autoPict="0">
                <anchor moveWithCells="1">
                  <from>
                    <xdr:col>12</xdr:col>
                    <xdr:colOff>30480</xdr:colOff>
                    <xdr:row>68</xdr:row>
                    <xdr:rowOff>121920</xdr:rowOff>
                  </from>
                  <to>
                    <xdr:col>13</xdr:col>
                    <xdr:colOff>121920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3" name="Check Box 242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69</xdr:row>
                    <xdr:rowOff>121920</xdr:rowOff>
                  </from>
                  <to>
                    <xdr:col>10</xdr:col>
                    <xdr:colOff>464820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4" name="Check Box 243">
              <controlPr locked="0" defaultSize="0" autoFill="0" autoLine="0" autoPict="0">
                <anchor moveWithCells="1">
                  <from>
                    <xdr:col>12</xdr:col>
                    <xdr:colOff>30480</xdr:colOff>
                    <xdr:row>69</xdr:row>
                    <xdr:rowOff>121920</xdr:rowOff>
                  </from>
                  <to>
                    <xdr:col>13</xdr:col>
                    <xdr:colOff>335280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5" name="Check Box 244">
              <controlPr locked="0" defaultSize="0" autoFill="0" autoLine="0" autoPict="0">
                <anchor moveWithCells="1">
                  <from>
                    <xdr:col>10</xdr:col>
                    <xdr:colOff>167640</xdr:colOff>
                    <xdr:row>72</xdr:row>
                    <xdr:rowOff>160020</xdr:rowOff>
                  </from>
                  <to>
                    <xdr:col>10</xdr:col>
                    <xdr:colOff>472440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6" name="Check Box 245">
              <controlPr locked="0" defaultSize="0" autoFill="0" autoLine="0" autoPict="0">
                <anchor moveWithCells="1">
                  <from>
                    <xdr:col>12</xdr:col>
                    <xdr:colOff>30480</xdr:colOff>
                    <xdr:row>72</xdr:row>
                    <xdr:rowOff>160020</xdr:rowOff>
                  </from>
                  <to>
                    <xdr:col>14</xdr:col>
                    <xdr:colOff>129540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7" name="Check Box 246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81</xdr:row>
                    <xdr:rowOff>152400</xdr:rowOff>
                  </from>
                  <to>
                    <xdr:col>10</xdr:col>
                    <xdr:colOff>464820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8" name="Check Box 247">
              <controlPr locked="0" defaultSize="0" autoFill="0" autoLine="0" autoPict="0">
                <anchor moveWithCells="1">
                  <from>
                    <xdr:col>12</xdr:col>
                    <xdr:colOff>30480</xdr:colOff>
                    <xdr:row>81</xdr:row>
                    <xdr:rowOff>152400</xdr:rowOff>
                  </from>
                  <to>
                    <xdr:col>14</xdr:col>
                    <xdr:colOff>83820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9" name="Check Box 248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82</xdr:row>
                    <xdr:rowOff>137160</xdr:rowOff>
                  </from>
                  <to>
                    <xdr:col>10</xdr:col>
                    <xdr:colOff>464820</xdr:colOff>
                    <xdr:row>83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0" name="Check Box 249">
              <controlPr locked="0" defaultSize="0" autoFill="0" autoLine="0" autoPict="0">
                <anchor moveWithCells="1">
                  <from>
                    <xdr:col>12</xdr:col>
                    <xdr:colOff>30480</xdr:colOff>
                    <xdr:row>82</xdr:row>
                    <xdr:rowOff>152400</xdr:rowOff>
                  </from>
                  <to>
                    <xdr:col>13</xdr:col>
                    <xdr:colOff>281940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1" name="Check Box 250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75</xdr:row>
                    <xdr:rowOff>152400</xdr:rowOff>
                  </from>
                  <to>
                    <xdr:col>10</xdr:col>
                    <xdr:colOff>464820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2" name="Check Box 251">
              <controlPr locked="0" defaultSize="0" autoFill="0" autoLine="0" autoPict="0">
                <anchor moveWithCells="1">
                  <from>
                    <xdr:col>12</xdr:col>
                    <xdr:colOff>30480</xdr:colOff>
                    <xdr:row>75</xdr:row>
                    <xdr:rowOff>152400</xdr:rowOff>
                  </from>
                  <to>
                    <xdr:col>14</xdr:col>
                    <xdr:colOff>76200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3" name="Check Box 252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76</xdr:row>
                    <xdr:rowOff>152400</xdr:rowOff>
                  </from>
                  <to>
                    <xdr:col>10</xdr:col>
                    <xdr:colOff>464820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4" name="Check Box 253">
              <controlPr locked="0" defaultSize="0" autoFill="0" autoLine="0" autoPict="0">
                <anchor moveWithCells="1">
                  <from>
                    <xdr:col>12</xdr:col>
                    <xdr:colOff>30480</xdr:colOff>
                    <xdr:row>76</xdr:row>
                    <xdr:rowOff>152400</xdr:rowOff>
                  </from>
                  <to>
                    <xdr:col>14</xdr:col>
                    <xdr:colOff>38100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5" name="Check Box 254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78</xdr:row>
                    <xdr:rowOff>0</xdr:rowOff>
                  </from>
                  <to>
                    <xdr:col>10</xdr:col>
                    <xdr:colOff>464820</xdr:colOff>
                    <xdr:row>79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6" name="Check Box 255">
              <controlPr locked="0" defaultSize="0" autoFill="0" autoLine="0" autoPict="0">
                <anchor moveWithCells="1">
                  <from>
                    <xdr:col>12</xdr:col>
                    <xdr:colOff>30480</xdr:colOff>
                    <xdr:row>78</xdr:row>
                    <xdr:rowOff>0</xdr:rowOff>
                  </from>
                  <to>
                    <xdr:col>14</xdr:col>
                    <xdr:colOff>45720</xdr:colOff>
                    <xdr:row>79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7" name="Check Box 258">
              <controlPr locked="0" defaultSize="0" autoFill="0" autoLine="0" autoPict="0">
                <anchor moveWithCells="1">
                  <from>
                    <xdr:col>11</xdr:col>
                    <xdr:colOff>30480</xdr:colOff>
                    <xdr:row>100</xdr:row>
                    <xdr:rowOff>152400</xdr:rowOff>
                  </from>
                  <to>
                    <xdr:col>13</xdr:col>
                    <xdr:colOff>45720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8" name="Check Box 259">
              <controlPr locked="0" defaultSize="0" autoFill="0" autoLine="0" autoPict="0">
                <anchor moveWithCells="1">
                  <from>
                    <xdr:col>9</xdr:col>
                    <xdr:colOff>160020</xdr:colOff>
                    <xdr:row>100</xdr:row>
                    <xdr:rowOff>160020</xdr:rowOff>
                  </from>
                  <to>
                    <xdr:col>10</xdr:col>
                    <xdr:colOff>106680</xdr:colOff>
                    <xdr:row>102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AR25"/>
  <sheetViews>
    <sheetView showGridLines="0" zoomScaleNormal="100" zoomScaleSheetLayoutView="100" workbookViewId="0">
      <selection activeCell="AI22" sqref="AI22:AK22"/>
    </sheetView>
  </sheetViews>
  <sheetFormatPr defaultColWidth="0" defaultRowHeight="15" customHeight="1" x14ac:dyDescent="0.25"/>
  <cols>
    <col min="1" max="1" width="3.09765625" style="126" customWidth="1"/>
    <col min="2" max="34" width="2.5" customWidth="1"/>
    <col min="35" max="38" width="2.5" style="162" customWidth="1"/>
    <col min="39" max="44" width="2.5" style="137" hidden="1" customWidth="1"/>
  </cols>
  <sheetData>
    <row r="1" spans="1:42" ht="7.5" customHeight="1" x14ac:dyDescent="0.25">
      <c r="A1" s="278" t="s">
        <v>329</v>
      </c>
      <c r="B1" s="279"/>
      <c r="AI1" s="159"/>
    </row>
    <row r="2" spans="1:42" ht="40.5" customHeight="1" x14ac:dyDescent="0.4">
      <c r="B2" s="153"/>
      <c r="C2" s="153"/>
      <c r="D2" s="171" t="s">
        <v>263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53"/>
      <c r="AH2" s="153"/>
      <c r="AJ2" s="160"/>
      <c r="AK2" s="160"/>
      <c r="AL2" s="160"/>
      <c r="AM2" s="154"/>
      <c r="AN2" s="154"/>
      <c r="AO2" s="154"/>
    </row>
    <row r="3" spans="1:42" ht="19.5" customHeight="1" x14ac:dyDescent="0.3">
      <c r="B3" s="156"/>
      <c r="C3" s="156"/>
      <c r="D3" s="156"/>
      <c r="E3" s="156"/>
      <c r="F3" s="155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56"/>
      <c r="AI3" s="161"/>
      <c r="AK3" s="160"/>
      <c r="AL3" s="160"/>
      <c r="AM3" s="154"/>
      <c r="AN3" s="154"/>
      <c r="AO3" s="154"/>
      <c r="AP3" s="154"/>
    </row>
    <row r="4" spans="1:42" ht="12.75" customHeigh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61"/>
      <c r="AK4" s="160"/>
      <c r="AL4" s="160"/>
      <c r="AM4" s="154"/>
      <c r="AN4" s="154"/>
      <c r="AO4" s="154"/>
      <c r="AP4" s="154"/>
    </row>
    <row r="5" spans="1:42" ht="14.25" customHeight="1" x14ac:dyDescent="0.3">
      <c r="A5" s="127"/>
      <c r="B5" s="127"/>
      <c r="C5" s="157" t="s">
        <v>202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63"/>
      <c r="AK5" s="164"/>
    </row>
    <row r="6" spans="1:42" x14ac:dyDescent="0.25">
      <c r="C6" s="130" t="s">
        <v>207</v>
      </c>
      <c r="D6" s="315" t="s">
        <v>262</v>
      </c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11"/>
      <c r="AJ6" s="161"/>
      <c r="AK6" s="164"/>
      <c r="AL6" s="165"/>
    </row>
    <row r="7" spans="1:42" x14ac:dyDescent="0.25">
      <c r="C7" s="128" t="s">
        <v>207</v>
      </c>
      <c r="D7" s="124" t="s">
        <v>208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1"/>
      <c r="AJ7" s="161"/>
      <c r="AK7" s="164"/>
      <c r="AL7" s="165"/>
    </row>
    <row r="8" spans="1:42" x14ac:dyDescent="0.25">
      <c r="C8" s="128"/>
      <c r="D8" s="124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1"/>
      <c r="AJ8" s="161"/>
      <c r="AK8" s="164"/>
      <c r="AL8" s="165"/>
    </row>
    <row r="9" spans="1:42" ht="8.25" customHeight="1" x14ac:dyDescent="0.25">
      <c r="C9" s="128"/>
      <c r="D9" s="124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1"/>
    </row>
    <row r="10" spans="1:42" ht="15.6" x14ac:dyDescent="0.3">
      <c r="C10" s="158" t="s">
        <v>318</v>
      </c>
      <c r="D10" s="125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1"/>
    </row>
    <row r="11" spans="1:42" x14ac:dyDescent="0.25">
      <c r="C11" s="130" t="s">
        <v>207</v>
      </c>
      <c r="D11" s="315" t="s">
        <v>326</v>
      </c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11"/>
    </row>
    <row r="12" spans="1:42" x14ac:dyDescent="0.25">
      <c r="C12" s="128" t="s">
        <v>207</v>
      </c>
      <c r="D12" s="129" t="s">
        <v>209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1"/>
    </row>
    <row r="13" spans="1:42" ht="15" customHeight="1" x14ac:dyDescent="0.25">
      <c r="C13" s="128"/>
      <c r="D13" s="129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1"/>
    </row>
    <row r="14" spans="1:42" ht="15" customHeight="1" x14ac:dyDescent="0.3">
      <c r="C14" s="158" t="s">
        <v>323</v>
      </c>
      <c r="D14" s="125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1"/>
    </row>
    <row r="15" spans="1:42" ht="15" customHeight="1" x14ac:dyDescent="0.25">
      <c r="C15" s="130" t="s">
        <v>207</v>
      </c>
      <c r="D15" s="315" t="s">
        <v>324</v>
      </c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11"/>
    </row>
    <row r="16" spans="1:42" ht="15" customHeight="1" x14ac:dyDescent="0.25">
      <c r="C16" s="128" t="s">
        <v>207</v>
      </c>
      <c r="D16" s="129" t="s">
        <v>325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1"/>
    </row>
    <row r="17" spans="1:38" ht="15" customHeight="1" x14ac:dyDescent="0.25">
      <c r="C17" s="128"/>
      <c r="D17" s="129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1"/>
    </row>
    <row r="18" spans="1:38" ht="14.25" customHeight="1" x14ac:dyDescent="0.3">
      <c r="C18" s="158" t="s">
        <v>315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1"/>
      <c r="AJ18" s="161"/>
      <c r="AK18" s="164"/>
      <c r="AL18" s="165"/>
    </row>
    <row r="19" spans="1:38" x14ac:dyDescent="0.25">
      <c r="C19" s="130" t="s">
        <v>207</v>
      </c>
      <c r="D19" s="315" t="s">
        <v>317</v>
      </c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11"/>
    </row>
    <row r="20" spans="1:38" ht="15" customHeight="1" x14ac:dyDescent="0.25">
      <c r="C20" s="130" t="s">
        <v>207</v>
      </c>
      <c r="D20" s="315" t="s">
        <v>319</v>
      </c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129"/>
      <c r="AH20" s="129"/>
    </row>
    <row r="21" spans="1:38" x14ac:dyDescent="0.25">
      <c r="C21" s="130" t="s">
        <v>207</v>
      </c>
      <c r="D21" s="124" t="s">
        <v>316</v>
      </c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1"/>
    </row>
    <row r="22" spans="1:38" x14ac:dyDescent="0.25"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1"/>
      <c r="AI22" s="317" t="s">
        <v>114</v>
      </c>
      <c r="AJ22" s="317"/>
      <c r="AK22" s="317"/>
    </row>
    <row r="23" spans="1:38" ht="15.6" x14ac:dyDescent="0.3">
      <c r="A23" s="131"/>
      <c r="B23" s="123"/>
      <c r="C23" s="158" t="s">
        <v>320</v>
      </c>
      <c r="D23" s="125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1"/>
    </row>
    <row r="24" spans="1:38" ht="15" customHeight="1" x14ac:dyDescent="0.25">
      <c r="C24" s="130" t="s">
        <v>207</v>
      </c>
      <c r="D24" s="315" t="s">
        <v>322</v>
      </c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</row>
    <row r="25" spans="1:38" ht="15" customHeight="1" x14ac:dyDescent="0.25">
      <c r="C25" s="128" t="s">
        <v>207</v>
      </c>
      <c r="D25" s="129" t="s">
        <v>321</v>
      </c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</row>
  </sheetData>
  <sheetProtection password="E0D8" sheet="1" selectLockedCells="1"/>
  <mergeCells count="8">
    <mergeCell ref="D24:AG24"/>
    <mergeCell ref="A1:B1"/>
    <mergeCell ref="D20:AF20"/>
    <mergeCell ref="AI22:AK22"/>
    <mergeCell ref="D6:AG6"/>
    <mergeCell ref="D11:AG11"/>
    <mergeCell ref="D19:AG19"/>
    <mergeCell ref="D15:AG15"/>
  </mergeCells>
  <phoneticPr fontId="28" type="noConversion"/>
  <hyperlinks>
    <hyperlink ref="AI22:AK22" location="Spa_Descr_Home" display="Home"/>
  </hyperlinks>
  <pageMargins left="0.5" right="0.5" top="0.5" bottom="0.75" header="0.5" footer="0.5"/>
  <pageSetup orientation="portrait" blackAndWhite="1" r:id="rId1"/>
  <headerFooter alignWithMargins="0">
    <oddFooter>&amp;L&amp;10Spanish FASTips Descriptions&amp;R&amp;10Page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AN53"/>
  <sheetViews>
    <sheetView showGridLines="0" zoomScaleNormal="100" workbookViewId="0">
      <selection activeCell="F5" sqref="F5:AD5"/>
    </sheetView>
  </sheetViews>
  <sheetFormatPr defaultColWidth="0" defaultRowHeight="13.8" x14ac:dyDescent="0.25"/>
  <cols>
    <col min="1" max="7" width="2.5" customWidth="1"/>
    <col min="8" max="8" width="3" customWidth="1"/>
    <col min="9" max="22" width="2.5" customWidth="1"/>
    <col min="23" max="23" width="3" customWidth="1"/>
    <col min="24" max="34" width="2.5" customWidth="1"/>
    <col min="35" max="40" width="2.5" style="137" customWidth="1"/>
  </cols>
  <sheetData>
    <row r="1" spans="1:35" ht="7.5" customHeight="1" x14ac:dyDescent="0.25">
      <c r="A1" s="278" t="s">
        <v>329</v>
      </c>
      <c r="B1" s="279"/>
      <c r="D1" s="24" t="s">
        <v>1</v>
      </c>
      <c r="E1" s="149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I1" s="263"/>
    </row>
    <row r="2" spans="1:35" ht="39.75" customHeight="1" x14ac:dyDescent="0.25">
      <c r="A2" s="1"/>
      <c r="D2" s="152" t="s">
        <v>201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</row>
    <row r="3" spans="1:35" ht="18.75" customHeight="1" x14ac:dyDescent="0.25">
      <c r="A3" s="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</row>
    <row r="4" spans="1:35" ht="6" customHeight="1" x14ac:dyDescent="0.25">
      <c r="A4" s="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</row>
    <row r="5" spans="1:35" ht="21.75" customHeight="1" x14ac:dyDescent="0.3">
      <c r="A5" s="1" t="s">
        <v>2</v>
      </c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</row>
    <row r="6" spans="1:35" x14ac:dyDescent="0.25">
      <c r="A6" s="1" t="s">
        <v>1</v>
      </c>
      <c r="F6" t="s">
        <v>83</v>
      </c>
    </row>
    <row r="7" spans="1:35" ht="6" customHeight="1" x14ac:dyDescent="0.25"/>
    <row r="8" spans="1:35" x14ac:dyDescent="0.25">
      <c r="A8" s="322" t="s">
        <v>210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115"/>
      <c r="U8" s="115"/>
    </row>
    <row r="9" spans="1:35" ht="6" customHeight="1" x14ac:dyDescent="0.25"/>
    <row r="10" spans="1:35" ht="18.75" customHeight="1" x14ac:dyDescent="0.25"/>
    <row r="11" spans="1:35" x14ac:dyDescent="0.25">
      <c r="A11" s="10" t="s">
        <v>5</v>
      </c>
      <c r="B11" t="s">
        <v>259</v>
      </c>
    </row>
    <row r="12" spans="1:35" x14ac:dyDescent="0.25">
      <c r="C12" s="318"/>
      <c r="D12" s="318"/>
      <c r="E12" t="s">
        <v>202</v>
      </c>
    </row>
    <row r="13" spans="1:35" x14ac:dyDescent="0.25">
      <c r="C13" s="318"/>
      <c r="D13" s="318"/>
      <c r="E13" s="79" t="s">
        <v>318</v>
      </c>
    </row>
    <row r="14" spans="1:35" x14ac:dyDescent="0.25">
      <c r="C14" s="318"/>
      <c r="D14" s="318"/>
      <c r="E14" s="79" t="s">
        <v>323</v>
      </c>
    </row>
    <row r="15" spans="1:35" x14ac:dyDescent="0.25">
      <c r="C15" s="318"/>
      <c r="D15" s="318"/>
      <c r="E15" t="s">
        <v>315</v>
      </c>
    </row>
    <row r="16" spans="1:35" x14ac:dyDescent="0.25">
      <c r="C16" s="318"/>
      <c r="D16" s="318"/>
      <c r="E16" s="79" t="s">
        <v>320</v>
      </c>
    </row>
    <row r="17" spans="1:34" ht="18" customHeight="1" x14ac:dyDescent="0.25">
      <c r="A17" s="64"/>
    </row>
    <row r="18" spans="1:34" x14ac:dyDescent="0.25">
      <c r="A18" s="10" t="s">
        <v>6</v>
      </c>
      <c r="B18" t="s">
        <v>47</v>
      </c>
      <c r="N18" t="s">
        <v>46</v>
      </c>
      <c r="O18" s="291"/>
      <c r="P18" s="291"/>
      <c r="Q18" s="291"/>
    </row>
    <row r="20" spans="1:34" ht="18" customHeight="1" x14ac:dyDescent="0.25">
      <c r="A20" s="64"/>
    </row>
    <row r="21" spans="1:34" ht="28.5" customHeight="1" x14ac:dyDescent="0.25">
      <c r="A21" s="17" t="s">
        <v>19</v>
      </c>
      <c r="B21" s="283" t="s">
        <v>260</v>
      </c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</row>
    <row r="22" spans="1:34" x14ac:dyDescent="0.25">
      <c r="A22" s="24"/>
      <c r="B22" s="11"/>
      <c r="C22" s="11" t="s">
        <v>258</v>
      </c>
      <c r="D22" s="11"/>
      <c r="E22" s="11"/>
      <c r="F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34" x14ac:dyDescent="0.25">
      <c r="A23" s="11"/>
      <c r="B23" s="11"/>
      <c r="C23" s="11" t="s">
        <v>271</v>
      </c>
      <c r="D23" s="11"/>
      <c r="E23" s="11"/>
      <c r="F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5" spans="1:34" x14ac:dyDescent="0.25">
      <c r="B25" t="s">
        <v>134</v>
      </c>
      <c r="C25" s="11" t="s">
        <v>63</v>
      </c>
    </row>
    <row r="26" spans="1:34" x14ac:dyDescent="0.25">
      <c r="A26" s="24"/>
      <c r="B26" s="10"/>
      <c r="C26" s="11"/>
      <c r="D26" s="11" t="s">
        <v>62</v>
      </c>
      <c r="E26" s="11"/>
      <c r="F26" s="14" t="s">
        <v>199</v>
      </c>
      <c r="AB26" s="115"/>
    </row>
    <row r="27" spans="1:34" x14ac:dyDescent="0.25">
      <c r="B27" s="11"/>
      <c r="C27" s="11"/>
      <c r="D27" s="11" t="s">
        <v>60</v>
      </c>
      <c r="E27" s="11"/>
      <c r="F27" s="11"/>
    </row>
    <row r="29" spans="1:34" ht="18" customHeight="1" x14ac:dyDescent="0.25">
      <c r="A29" s="4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4" ht="42" customHeight="1" x14ac:dyDescent="0.25">
      <c r="A30" s="17" t="s">
        <v>20</v>
      </c>
      <c r="B30" s="283" t="s">
        <v>310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</row>
    <row r="31" spans="1:34" ht="14.25" customHeight="1" x14ac:dyDescent="0.25">
      <c r="A31" s="17"/>
      <c r="B31" s="295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S31" s="146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4" ht="14.25" customHeight="1" x14ac:dyDescent="0.25">
      <c r="A32" s="17"/>
      <c r="S32" s="146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</row>
    <row r="33" spans="1:33" ht="18" customHeight="1" x14ac:dyDescent="0.3">
      <c r="A33" s="17"/>
      <c r="B33" s="125"/>
      <c r="C33" s="11"/>
      <c r="D33" s="183"/>
      <c r="S33" s="146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</row>
    <row r="34" spans="1:33" ht="14.25" customHeight="1" x14ac:dyDescent="0.3">
      <c r="A34" s="17" t="s">
        <v>30</v>
      </c>
      <c r="B34" s="129" t="s">
        <v>293</v>
      </c>
      <c r="C34" s="11"/>
      <c r="D34" s="183"/>
      <c r="S34" s="146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1:33" ht="49.5" customHeight="1" x14ac:dyDescent="0.25">
      <c r="A35" s="17"/>
      <c r="B35" s="319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11"/>
      <c r="AF35" s="11"/>
      <c r="AG35" s="11"/>
    </row>
    <row r="36" spans="1:33" ht="14.25" customHeight="1" x14ac:dyDescent="0.3">
      <c r="A36" s="17"/>
      <c r="B36" s="125"/>
      <c r="C36" s="11"/>
      <c r="D36" s="183"/>
      <c r="S36" s="146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1:33" ht="18" customHeight="1" x14ac:dyDescent="0.25">
      <c r="A37" s="35"/>
    </row>
    <row r="38" spans="1:33" x14ac:dyDescent="0.25">
      <c r="A38" s="36" t="s">
        <v>45</v>
      </c>
      <c r="B38" t="s">
        <v>140</v>
      </c>
    </row>
    <row r="39" spans="1:33" x14ac:dyDescent="0.25">
      <c r="A39" s="1" t="s">
        <v>66</v>
      </c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R39" s="298" t="s">
        <v>67</v>
      </c>
      <c r="S39" s="294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</row>
    <row r="40" spans="1:33" ht="4.5" customHeight="1" x14ac:dyDescent="0.25">
      <c r="A40" s="10"/>
      <c r="B40" s="11"/>
      <c r="C40" s="6"/>
      <c r="D40" s="6"/>
      <c r="E40" s="6"/>
      <c r="F40" s="6"/>
      <c r="G40" s="6"/>
      <c r="H40" s="6"/>
      <c r="I40" s="6"/>
      <c r="J40" s="6"/>
      <c r="K40" s="69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11"/>
      <c r="AF40" s="11"/>
      <c r="AG40" s="11"/>
    </row>
    <row r="41" spans="1:33" x14ac:dyDescent="0.25">
      <c r="A41" s="1" t="s">
        <v>68</v>
      </c>
      <c r="D41" s="325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97" t="s">
        <v>69</v>
      </c>
      <c r="R41" s="324"/>
      <c r="S41" s="324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60"/>
    </row>
    <row r="42" spans="1:33" ht="4.5" customHeight="1" x14ac:dyDescent="0.25">
      <c r="A42" s="10"/>
      <c r="B42" s="11"/>
      <c r="C42" s="11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78"/>
      <c r="AF42" s="11"/>
      <c r="AG42" s="11"/>
    </row>
    <row r="43" spans="1:33" x14ac:dyDescent="0.25">
      <c r="A43" s="1" t="s">
        <v>70</v>
      </c>
      <c r="D43" s="5"/>
      <c r="E43" s="5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</row>
    <row r="44" spans="1:33" ht="3.75" customHeight="1" x14ac:dyDescent="0.25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x14ac:dyDescent="0.25">
      <c r="A45" s="1" t="s">
        <v>71</v>
      </c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</row>
    <row r="46" spans="1:33" ht="3.75" customHeight="1" x14ac:dyDescent="0.25">
      <c r="A46" s="10"/>
      <c r="B46" s="11"/>
      <c r="C46" s="11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11"/>
      <c r="AF46" s="11"/>
      <c r="AG46" s="11"/>
    </row>
    <row r="47" spans="1:33" x14ac:dyDescent="0.25">
      <c r="A47" s="1" t="s">
        <v>71</v>
      </c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</row>
    <row r="48" spans="1:33" ht="13.5" customHeight="1" x14ac:dyDescent="0.25">
      <c r="A48" s="1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t="s">
        <v>90</v>
      </c>
      <c r="N48" s="5"/>
      <c r="O48" s="5"/>
      <c r="P48" s="5"/>
      <c r="Q48" s="5"/>
      <c r="R48" s="5"/>
      <c r="S48" s="5"/>
      <c r="T48" s="5"/>
      <c r="U48" s="5"/>
      <c r="V48" s="5" t="s">
        <v>91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4" x14ac:dyDescent="0.25">
      <c r="A49" s="1" t="s">
        <v>72</v>
      </c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5" t="s">
        <v>89</v>
      </c>
      <c r="N49" s="6"/>
      <c r="O49" s="6"/>
      <c r="P49" s="327"/>
      <c r="Q49" s="327"/>
      <c r="R49" s="327"/>
      <c r="S49" s="327"/>
      <c r="T49" s="327"/>
      <c r="U49" s="327"/>
      <c r="V49" s="13"/>
      <c r="W49" s="13"/>
      <c r="X49" s="13" t="s">
        <v>74</v>
      </c>
      <c r="Y49" s="271"/>
      <c r="Z49" s="271"/>
      <c r="AA49" s="271"/>
      <c r="AB49" s="271"/>
      <c r="AC49" s="271"/>
      <c r="AD49" s="271"/>
      <c r="AE49" s="5"/>
      <c r="AF49" s="5"/>
      <c r="AG49" s="5"/>
    </row>
    <row r="50" spans="1:34" x14ac:dyDescent="0.25">
      <c r="A50" s="1"/>
    </row>
    <row r="51" spans="1:34" x14ac:dyDescent="0.25">
      <c r="A51" s="269" t="s">
        <v>149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6"/>
      <c r="AB51" s="326"/>
      <c r="AC51" s="326"/>
      <c r="AD51" s="326"/>
      <c r="AE51" s="326"/>
      <c r="AF51" s="326"/>
      <c r="AG51" s="326"/>
    </row>
    <row r="52" spans="1:34" x14ac:dyDescent="0.25">
      <c r="A52" s="266" t="s">
        <v>171</v>
      </c>
      <c r="B52" s="268"/>
      <c r="C52" s="268"/>
      <c r="D52" s="268"/>
      <c r="E52" s="268"/>
      <c r="F52" s="268"/>
      <c r="G52" s="268"/>
      <c r="H52" s="268"/>
      <c r="I52" s="95" t="s">
        <v>172</v>
      </c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</row>
    <row r="53" spans="1:34" x14ac:dyDescent="0.25">
      <c r="AF53" s="284" t="s">
        <v>114</v>
      </c>
      <c r="AG53" s="284"/>
      <c r="AH53" s="284"/>
    </row>
  </sheetData>
  <sheetProtection password="E0D8" sheet="1" selectLockedCells="1"/>
  <mergeCells count="29">
    <mergeCell ref="B30:AG30"/>
    <mergeCell ref="D45:AD45"/>
    <mergeCell ref="D47:AD47"/>
    <mergeCell ref="AF53:AH53"/>
    <mergeCell ref="A51:AG51"/>
    <mergeCell ref="C49:L49"/>
    <mergeCell ref="P49:U49"/>
    <mergeCell ref="Y49:AD49"/>
    <mergeCell ref="A52:H52"/>
    <mergeCell ref="C16:D16"/>
    <mergeCell ref="A8:S8"/>
    <mergeCell ref="F43:AD43"/>
    <mergeCell ref="F39:P39"/>
    <mergeCell ref="Q41:S41"/>
    <mergeCell ref="T41:AD41"/>
    <mergeCell ref="D42:AD42"/>
    <mergeCell ref="D41:P41"/>
    <mergeCell ref="T39:AD39"/>
    <mergeCell ref="R39:S39"/>
    <mergeCell ref="C14:D14"/>
    <mergeCell ref="B21:AH21"/>
    <mergeCell ref="B31:L31"/>
    <mergeCell ref="B35:AD35"/>
    <mergeCell ref="A1:B1"/>
    <mergeCell ref="F5:AD5"/>
    <mergeCell ref="O18:Q18"/>
    <mergeCell ref="C12:D12"/>
    <mergeCell ref="C13:D13"/>
    <mergeCell ref="C15:D15"/>
  </mergeCells>
  <phoneticPr fontId="28" type="noConversion"/>
  <hyperlinks>
    <hyperlink ref="AF53:AH53" location="SpaHome" display="Home"/>
    <hyperlink ref="A52" r:id="rId1"/>
    <hyperlink ref="A8:S8" location="Spa_Descr_Home" display="To review the Spanish FASTips descriptions, click here."/>
  </hyperlinks>
  <pageMargins left="0.5" right="0.5" top="0.5" bottom="0.75" header="0.5" footer="0.5"/>
  <pageSetup orientation="portrait" blackAndWhite="1" r:id="rId2"/>
  <headerFooter alignWithMargins="0">
    <oddFooter>&amp;L&amp;10Spanish FASTips Profile&amp;C&amp;10TW120611&amp;R&amp;10Page &amp;P of &amp;N</oddFooter>
  </headerFooter>
  <rowBreaks count="1" manualBreakCount="1">
    <brk id="36" max="3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11</xdr:row>
                    <xdr:rowOff>0</xdr:rowOff>
                  </from>
                  <to>
                    <xdr:col>2</xdr:col>
                    <xdr:colOff>99060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12</xdr:row>
                    <xdr:rowOff>0</xdr:rowOff>
                  </from>
                  <to>
                    <xdr:col>2</xdr:col>
                    <xdr:colOff>99060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14</xdr:row>
                    <xdr:rowOff>0</xdr:rowOff>
                  </from>
                  <to>
                    <xdr:col>2</xdr:col>
                    <xdr:colOff>99060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locked="0" defaultSize="0" autoFill="0" autoLine="0" autoPict="0">
                <anchor moveWithCells="1">
                  <from>
                    <xdr:col>1</xdr:col>
                    <xdr:colOff>15240</xdr:colOff>
                    <xdr:row>20</xdr:row>
                    <xdr:rowOff>342900</xdr:rowOff>
                  </from>
                  <to>
                    <xdr:col>18</xdr:col>
                    <xdr:colOff>38100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Check Box 10">
              <controlPr locked="0" defaultSize="0" autoFill="0" autoLine="0" autoPict="0">
                <anchor moveWithCells="1">
                  <from>
                    <xdr:col>1</xdr:col>
                    <xdr:colOff>15240</xdr:colOff>
                    <xdr:row>21</xdr:row>
                    <xdr:rowOff>160020</xdr:rowOff>
                  </from>
                  <to>
                    <xdr:col>18</xdr:col>
                    <xdr:colOff>38100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0" name="Check Box 11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25</xdr:row>
                    <xdr:rowOff>0</xdr:rowOff>
                  </from>
                  <to>
                    <xdr:col>29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25</xdr:row>
                    <xdr:rowOff>160020</xdr:rowOff>
                  </from>
                  <to>
                    <xdr:col>4</xdr:col>
                    <xdr:colOff>106680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5" r:id="rId12" name="Check Box 54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14</xdr:row>
                    <xdr:rowOff>0</xdr:rowOff>
                  </from>
                  <to>
                    <xdr:col>2</xdr:col>
                    <xdr:colOff>99060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6" r:id="rId13" name="Check Box 550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15</xdr:row>
                    <xdr:rowOff>0</xdr:rowOff>
                  </from>
                  <to>
                    <xdr:col>2</xdr:col>
                    <xdr:colOff>99060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14" name="Check Box 615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12</xdr:row>
                    <xdr:rowOff>0</xdr:rowOff>
                  </from>
                  <to>
                    <xdr:col>2</xdr:col>
                    <xdr:colOff>99060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15" name="Check Box 616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13</xdr:row>
                    <xdr:rowOff>0</xdr:rowOff>
                  </from>
                  <to>
                    <xdr:col>2</xdr:col>
                    <xdr:colOff>99060</xdr:colOff>
                    <xdr:row>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pane ySplit="1" topLeftCell="A16" activePane="bottomLeft" state="frozen"/>
      <selection pane="bottomLeft" activeCell="A17" sqref="A17"/>
    </sheetView>
  </sheetViews>
  <sheetFormatPr defaultColWidth="9" defaultRowHeight="13.2" x14ac:dyDescent="0.25"/>
  <cols>
    <col min="1" max="3" width="9" style="100"/>
    <col min="4" max="4" width="13.5" style="99" customWidth="1"/>
    <col min="5" max="16384" width="9" style="99"/>
  </cols>
  <sheetData>
    <row r="1" spans="1:5" s="260" customFormat="1" ht="26.4" x14ac:dyDescent="0.25">
      <c r="A1" s="258" t="s">
        <v>176</v>
      </c>
      <c r="B1" s="258" t="s">
        <v>308</v>
      </c>
      <c r="C1" s="258" t="s">
        <v>309</v>
      </c>
      <c r="D1" s="259" t="s">
        <v>177</v>
      </c>
      <c r="E1" s="259" t="s">
        <v>178</v>
      </c>
    </row>
    <row r="2" spans="1:5" x14ac:dyDescent="0.25">
      <c r="A2" s="100">
        <v>40150</v>
      </c>
      <c r="D2" s="99" t="s">
        <v>179</v>
      </c>
      <c r="E2" s="99" t="s">
        <v>180</v>
      </c>
    </row>
    <row r="3" spans="1:5" x14ac:dyDescent="0.25">
      <c r="A3" s="100">
        <v>40154</v>
      </c>
      <c r="D3" s="48" t="s">
        <v>274</v>
      </c>
      <c r="E3" s="99" t="s">
        <v>185</v>
      </c>
    </row>
    <row r="4" spans="1:5" x14ac:dyDescent="0.25">
      <c r="A4" s="100">
        <v>40813</v>
      </c>
      <c r="E4" s="99" t="s">
        <v>200</v>
      </c>
    </row>
    <row r="5" spans="1:5" x14ac:dyDescent="0.25">
      <c r="A5" s="100">
        <v>40815</v>
      </c>
      <c r="D5" s="99" t="s">
        <v>179</v>
      </c>
      <c r="E5" s="99" t="s">
        <v>204</v>
      </c>
    </row>
    <row r="6" spans="1:5" x14ac:dyDescent="0.25">
      <c r="A6" s="100">
        <v>40822</v>
      </c>
      <c r="D6" s="99" t="s">
        <v>179</v>
      </c>
      <c r="E6" s="99" t="s">
        <v>212</v>
      </c>
    </row>
    <row r="7" spans="1:5" x14ac:dyDescent="0.25">
      <c r="A7" s="100">
        <v>40843</v>
      </c>
      <c r="D7" s="99" t="s">
        <v>213</v>
      </c>
      <c r="E7" s="99" t="s">
        <v>214</v>
      </c>
    </row>
    <row r="8" spans="1:5" x14ac:dyDescent="0.25">
      <c r="A8" s="100">
        <v>40847</v>
      </c>
      <c r="D8" s="99" t="s">
        <v>179</v>
      </c>
      <c r="E8" s="99" t="s">
        <v>261</v>
      </c>
    </row>
    <row r="9" spans="1:5" x14ac:dyDescent="0.25">
      <c r="A9" s="100">
        <v>40850</v>
      </c>
      <c r="D9" s="99" t="s">
        <v>272</v>
      </c>
      <c r="E9" s="99" t="s">
        <v>273</v>
      </c>
    </row>
    <row r="10" spans="1:5" x14ac:dyDescent="0.25">
      <c r="A10" s="100">
        <v>40868</v>
      </c>
      <c r="D10" s="48" t="s">
        <v>274</v>
      </c>
      <c r="E10" s="48" t="s">
        <v>275</v>
      </c>
    </row>
    <row r="11" spans="1:5" x14ac:dyDescent="0.25">
      <c r="A11" s="100">
        <v>40882</v>
      </c>
      <c r="D11" s="99" t="s">
        <v>272</v>
      </c>
      <c r="E11" s="99" t="s">
        <v>289</v>
      </c>
    </row>
    <row r="12" spans="1:5" x14ac:dyDescent="0.25">
      <c r="A12" s="100">
        <v>41045</v>
      </c>
      <c r="D12" s="99" t="s">
        <v>272</v>
      </c>
      <c r="E12" s="99" t="s">
        <v>296</v>
      </c>
    </row>
    <row r="13" spans="1:5" x14ac:dyDescent="0.25">
      <c r="A13" s="100">
        <v>41211</v>
      </c>
      <c r="D13" s="48" t="s">
        <v>272</v>
      </c>
      <c r="E13" s="48" t="s">
        <v>305</v>
      </c>
    </row>
    <row r="14" spans="1:5" x14ac:dyDescent="0.25">
      <c r="A14" s="100">
        <v>41211</v>
      </c>
      <c r="D14" s="48" t="s">
        <v>272</v>
      </c>
      <c r="E14" s="48" t="s">
        <v>306</v>
      </c>
    </row>
    <row r="15" spans="1:5" x14ac:dyDescent="0.25">
      <c r="A15" s="100">
        <v>41211</v>
      </c>
      <c r="D15" s="48" t="s">
        <v>272</v>
      </c>
      <c r="E15" s="48" t="s">
        <v>307</v>
      </c>
    </row>
    <row r="16" spans="1:5" x14ac:dyDescent="0.25">
      <c r="A16" s="100">
        <v>41220</v>
      </c>
      <c r="C16" s="100">
        <v>41220</v>
      </c>
      <c r="D16" s="99" t="s">
        <v>272</v>
      </c>
      <c r="E16" s="99" t="s">
        <v>311</v>
      </c>
    </row>
  </sheetData>
  <phoneticPr fontId="7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12"/>
  <sheetViews>
    <sheetView showGridLines="0" topLeftCell="A26" zoomScaleNormal="100" zoomScaleSheetLayoutView="100" workbookViewId="0">
      <selection activeCell="D1" sqref="D1"/>
    </sheetView>
  </sheetViews>
  <sheetFormatPr defaultColWidth="0" defaultRowHeight="13.8" zeroHeight="1" x14ac:dyDescent="0.25"/>
  <cols>
    <col min="1" max="1" width="2.69921875" style="10" customWidth="1"/>
    <col min="2" max="32" width="2.59765625" style="11" customWidth="1"/>
    <col min="33" max="33" width="2.59765625" style="49" hidden="1" customWidth="1"/>
    <col min="34" max="16384" width="2.59765625" style="11" hidden="1"/>
  </cols>
  <sheetData>
    <row r="1" spans="1:31" x14ac:dyDescent="0.25">
      <c r="B1" s="329" t="str">
        <f>Formulas!J2</f>
        <v>110712</v>
      </c>
      <c r="C1" s="330"/>
      <c r="D1" s="24"/>
      <c r="E1" s="331" t="s">
        <v>0</v>
      </c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</row>
    <row r="2" spans="1:31" x14ac:dyDescent="0.25"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</row>
    <row r="3" spans="1:31" x14ac:dyDescent="0.25"/>
    <row r="4" spans="1:31" ht="21.75" customHeight="1" x14ac:dyDescent="0.3">
      <c r="A4" s="10" t="s">
        <v>2</v>
      </c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</row>
    <row r="5" spans="1:31" x14ac:dyDescent="0.25">
      <c r="A5" s="10" t="s">
        <v>1</v>
      </c>
      <c r="F5" s="11" t="s">
        <v>83</v>
      </c>
    </row>
    <row r="6" spans="1:31" x14ac:dyDescent="0.25"/>
    <row r="7" spans="1:31" x14ac:dyDescent="0.25">
      <c r="A7" s="10" t="s">
        <v>3</v>
      </c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</row>
    <row r="8" spans="1:31" x14ac:dyDescent="0.25">
      <c r="F8" s="11" t="s">
        <v>84</v>
      </c>
    </row>
    <row r="9" spans="1:31" x14ac:dyDescent="0.25"/>
    <row r="10" spans="1:31" x14ac:dyDescent="0.25">
      <c r="A10" s="97" t="s">
        <v>175</v>
      </c>
      <c r="B10" s="77"/>
      <c r="C10" s="77"/>
      <c r="D10" s="77"/>
      <c r="E10" s="77"/>
      <c r="F10" s="77"/>
      <c r="G10" s="77"/>
      <c r="H10" s="77"/>
      <c r="I10" s="77"/>
      <c r="J10" s="77"/>
      <c r="N10" s="98"/>
      <c r="Q10" s="334" t="s">
        <v>173</v>
      </c>
      <c r="R10" s="334"/>
      <c r="S10" s="49" t="s">
        <v>174</v>
      </c>
    </row>
    <row r="11" spans="1:31" x14ac:dyDescent="0.25"/>
    <row r="12" spans="1:31" x14ac:dyDescent="0.25">
      <c r="A12" s="64" t="s">
        <v>119</v>
      </c>
    </row>
    <row r="13" spans="1:31" x14ac:dyDescent="0.25">
      <c r="A13" s="10" t="s">
        <v>5</v>
      </c>
      <c r="B13" s="11" t="s">
        <v>4</v>
      </c>
      <c r="T13" s="15" t="s">
        <v>85</v>
      </c>
    </row>
    <row r="14" spans="1:31" x14ac:dyDescent="0.25">
      <c r="B14" s="16"/>
      <c r="D14" s="285" t="s">
        <v>75</v>
      </c>
      <c r="E14" s="285"/>
    </row>
    <row r="15" spans="1:31" x14ac:dyDescent="0.25">
      <c r="D15" s="285" t="s">
        <v>76</v>
      </c>
      <c r="E15" s="285"/>
    </row>
    <row r="16" spans="1:31" x14ac:dyDescent="0.25">
      <c r="D16" s="285" t="s">
        <v>166</v>
      </c>
      <c r="E16" s="286"/>
    </row>
    <row r="17" spans="1:15" x14ac:dyDescent="0.25">
      <c r="B17" s="16"/>
      <c r="D17" s="285" t="s">
        <v>77</v>
      </c>
      <c r="E17" s="285"/>
    </row>
    <row r="18" spans="1:15" x14ac:dyDescent="0.25">
      <c r="B18" s="16"/>
      <c r="D18" s="285" t="s">
        <v>78</v>
      </c>
      <c r="E18" s="285"/>
    </row>
    <row r="19" spans="1:15" x14ac:dyDescent="0.25">
      <c r="B19" s="16"/>
      <c r="D19" s="285" t="s">
        <v>93</v>
      </c>
      <c r="E19" s="285"/>
    </row>
    <row r="20" spans="1:15" x14ac:dyDescent="0.25">
      <c r="D20" s="285" t="s">
        <v>167</v>
      </c>
      <c r="E20" s="285"/>
    </row>
    <row r="21" spans="1:15" x14ac:dyDescent="0.25">
      <c r="D21" s="285" t="s">
        <v>79</v>
      </c>
      <c r="E21" s="285"/>
    </row>
    <row r="22" spans="1:15" x14ac:dyDescent="0.25">
      <c r="B22" s="16"/>
      <c r="D22" s="285" t="s">
        <v>80</v>
      </c>
      <c r="E22" s="285"/>
    </row>
    <row r="23" spans="1:15" x14ac:dyDescent="0.25">
      <c r="B23" s="16"/>
      <c r="D23" s="285" t="s">
        <v>81</v>
      </c>
      <c r="E23" s="285"/>
    </row>
    <row r="24" spans="1:15" x14ac:dyDescent="0.25">
      <c r="B24" s="16"/>
      <c r="D24" s="285" t="s">
        <v>82</v>
      </c>
      <c r="E24" s="285"/>
      <c r="F24" s="333"/>
    </row>
    <row r="25" spans="1:15" x14ac:dyDescent="0.25">
      <c r="D25" s="285" t="s">
        <v>15</v>
      </c>
      <c r="E25" s="285"/>
    </row>
    <row r="26" spans="1:15" x14ac:dyDescent="0.25">
      <c r="D26" s="285" t="s">
        <v>16</v>
      </c>
      <c r="E26" s="285"/>
    </row>
    <row r="27" spans="1:15" x14ac:dyDescent="0.25"/>
    <row r="28" spans="1:15" x14ac:dyDescent="0.25">
      <c r="A28" s="64" t="s">
        <v>120</v>
      </c>
    </row>
    <row r="29" spans="1:15" x14ac:dyDescent="0.25">
      <c r="A29" s="10" t="s">
        <v>6</v>
      </c>
      <c r="B29" s="11" t="s">
        <v>17</v>
      </c>
    </row>
    <row r="30" spans="1:15" x14ac:dyDescent="0.25">
      <c r="D30" s="11" t="s">
        <v>121</v>
      </c>
    </row>
    <row r="31" spans="1:15" x14ac:dyDescent="0.25">
      <c r="A31" s="11"/>
      <c r="D31" s="11" t="s">
        <v>18</v>
      </c>
      <c r="O31" s="10"/>
    </row>
    <row r="32" spans="1:15" x14ac:dyDescent="0.25">
      <c r="A32" s="11"/>
      <c r="O32" s="10"/>
    </row>
    <row r="33" spans="1:31" x14ac:dyDescent="0.25">
      <c r="A33" s="64" t="s">
        <v>123</v>
      </c>
    </row>
    <row r="34" spans="1:31" ht="30" customHeight="1" x14ac:dyDescent="0.25">
      <c r="A34" s="17" t="s">
        <v>19</v>
      </c>
      <c r="B34" s="283" t="s">
        <v>86</v>
      </c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</row>
    <row r="35" spans="1:31" ht="14.25" customHeight="1" x14ac:dyDescent="0.25">
      <c r="A35" s="11"/>
      <c r="E35" s="18" t="s">
        <v>124</v>
      </c>
      <c r="T35" s="18" t="s">
        <v>24</v>
      </c>
    </row>
    <row r="36" spans="1:31" ht="14.25" customHeight="1" x14ac:dyDescent="0.25">
      <c r="E36" s="18" t="s">
        <v>23</v>
      </c>
      <c r="P36" s="10"/>
      <c r="T36" s="18" t="s">
        <v>26</v>
      </c>
    </row>
    <row r="37" spans="1:31" ht="14.25" customHeight="1" x14ac:dyDescent="0.25">
      <c r="E37" s="18" t="s">
        <v>22</v>
      </c>
      <c r="P37" s="10"/>
      <c r="T37" s="18" t="s">
        <v>170</v>
      </c>
    </row>
    <row r="38" spans="1:31" ht="14.25" customHeight="1" x14ac:dyDescent="0.25">
      <c r="E38" s="18" t="s">
        <v>25</v>
      </c>
      <c r="T38" s="18" t="s">
        <v>87</v>
      </c>
    </row>
    <row r="39" spans="1:31" ht="14.25" customHeight="1" x14ac:dyDescent="0.25">
      <c r="E39" s="18"/>
      <c r="T39" s="18"/>
    </row>
    <row r="40" spans="1:31" x14ac:dyDescent="0.25">
      <c r="A40" s="64" t="s">
        <v>143</v>
      </c>
    </row>
    <row r="41" spans="1:31" ht="30" customHeight="1" x14ac:dyDescent="0.25">
      <c r="A41" s="17" t="s">
        <v>20</v>
      </c>
      <c r="B41" s="283" t="s">
        <v>146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</row>
    <row r="42" spans="1:31" x14ac:dyDescent="0.25">
      <c r="B42" s="19" t="s">
        <v>43</v>
      </c>
      <c r="C42" s="20"/>
      <c r="D42" s="21" t="s">
        <v>44</v>
      </c>
      <c r="S42" s="19" t="s">
        <v>43</v>
      </c>
      <c r="T42" s="20"/>
      <c r="U42" s="21" t="s">
        <v>44</v>
      </c>
    </row>
    <row r="43" spans="1:31" ht="17.25" customHeight="1" x14ac:dyDescent="0.25">
      <c r="B43" s="22"/>
      <c r="E43" s="11" t="s">
        <v>125</v>
      </c>
      <c r="R43" s="10"/>
      <c r="S43" s="22"/>
      <c r="V43" s="11" t="s">
        <v>161</v>
      </c>
    </row>
    <row r="44" spans="1:31" ht="17.25" customHeight="1" x14ac:dyDescent="0.25">
      <c r="B44" s="22"/>
      <c r="E44" s="11" t="s">
        <v>126</v>
      </c>
      <c r="R44" s="10"/>
      <c r="S44" s="22"/>
      <c r="V44" s="11" t="s">
        <v>128</v>
      </c>
    </row>
    <row r="45" spans="1:31" ht="17.25" customHeight="1" x14ac:dyDescent="0.25">
      <c r="B45" s="22"/>
      <c r="E45" s="11" t="s">
        <v>37</v>
      </c>
      <c r="R45" s="10"/>
      <c r="S45" s="22"/>
      <c r="V45" s="11" t="s">
        <v>33</v>
      </c>
    </row>
    <row r="46" spans="1:31" ht="17.25" customHeight="1" x14ac:dyDescent="0.25">
      <c r="B46" s="22"/>
      <c r="E46" s="11" t="s">
        <v>34</v>
      </c>
      <c r="R46" s="10"/>
      <c r="S46" s="22"/>
      <c r="V46" s="11" t="s">
        <v>38</v>
      </c>
    </row>
    <row r="47" spans="1:31" ht="17.25" customHeight="1" x14ac:dyDescent="0.25">
      <c r="B47" s="22"/>
      <c r="E47" s="11" t="s">
        <v>32</v>
      </c>
      <c r="R47" s="10"/>
      <c r="S47" s="22"/>
      <c r="V47" s="11" t="s">
        <v>118</v>
      </c>
    </row>
    <row r="48" spans="1:31" ht="17.25" customHeight="1" x14ac:dyDescent="0.25">
      <c r="B48" s="22"/>
      <c r="E48" s="11" t="s">
        <v>35</v>
      </c>
      <c r="R48" s="10"/>
      <c r="S48" s="22"/>
      <c r="V48" s="11" t="s">
        <v>129</v>
      </c>
    </row>
    <row r="49" spans="1:31" ht="17.25" customHeight="1" x14ac:dyDescent="0.25">
      <c r="B49" s="22"/>
      <c r="E49" s="11" t="s">
        <v>40</v>
      </c>
      <c r="R49" s="10"/>
      <c r="S49" s="22"/>
      <c r="V49" s="11" t="s">
        <v>142</v>
      </c>
    </row>
    <row r="50" spans="1:31" ht="17.25" customHeight="1" x14ac:dyDescent="0.25">
      <c r="B50" s="22"/>
      <c r="E50" s="11" t="s">
        <v>164</v>
      </c>
      <c r="R50" s="10"/>
      <c r="S50" s="22"/>
      <c r="V50" s="11" t="s">
        <v>31</v>
      </c>
    </row>
    <row r="51" spans="1:31" ht="17.25" customHeight="1" x14ac:dyDescent="0.25">
      <c r="B51" s="22"/>
      <c r="E51" s="23" t="s">
        <v>41</v>
      </c>
      <c r="R51" s="10"/>
      <c r="S51" s="22"/>
      <c r="V51" s="11" t="s">
        <v>165</v>
      </c>
    </row>
    <row r="52" spans="1:31" ht="17.25" customHeight="1" x14ac:dyDescent="0.25">
      <c r="B52" s="22"/>
      <c r="E52" s="11" t="s">
        <v>127</v>
      </c>
      <c r="R52" s="10"/>
      <c r="S52" s="22"/>
      <c r="V52" s="11" t="s">
        <v>144</v>
      </c>
    </row>
    <row r="53" spans="1:31" ht="17.25" customHeight="1" x14ac:dyDescent="0.25">
      <c r="B53" s="22"/>
      <c r="E53" s="11" t="s">
        <v>36</v>
      </c>
    </row>
    <row r="54" spans="1:31" x14ac:dyDescent="0.25"/>
    <row r="55" spans="1:31" ht="28.5" customHeight="1" x14ac:dyDescent="0.25">
      <c r="B55" s="290" t="s">
        <v>181</v>
      </c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</row>
    <row r="56" spans="1:31" x14ac:dyDescent="0.25">
      <c r="D56" s="11" t="s">
        <v>186</v>
      </c>
    </row>
    <row r="57" spans="1:31" x14ac:dyDescent="0.25">
      <c r="D57" s="11" t="s">
        <v>182</v>
      </c>
    </row>
    <row r="58" spans="1:31" x14ac:dyDescent="0.25">
      <c r="D58" s="11" t="s">
        <v>183</v>
      </c>
    </row>
    <row r="59" spans="1:31" x14ac:dyDescent="0.25">
      <c r="D59" s="11" t="s">
        <v>184</v>
      </c>
    </row>
    <row r="60" spans="1:31" x14ac:dyDescent="0.25">
      <c r="D60" s="11" t="s">
        <v>198</v>
      </c>
    </row>
    <row r="61" spans="1:31" x14ac:dyDescent="0.25"/>
    <row r="62" spans="1:31" x14ac:dyDescent="0.25">
      <c r="A62" s="64" t="s">
        <v>132</v>
      </c>
    </row>
    <row r="63" spans="1:31" x14ac:dyDescent="0.25">
      <c r="A63" s="10" t="s">
        <v>30</v>
      </c>
      <c r="B63" s="11" t="s">
        <v>102</v>
      </c>
    </row>
    <row r="64" spans="1:31" x14ac:dyDescent="0.25">
      <c r="D64" s="62" t="s">
        <v>103</v>
      </c>
    </row>
    <row r="65" spans="1:32" x14ac:dyDescent="0.25">
      <c r="D65" s="62" t="s">
        <v>39</v>
      </c>
    </row>
    <row r="66" spans="1:32" x14ac:dyDescent="0.25">
      <c r="D66" s="62" t="s">
        <v>104</v>
      </c>
    </row>
    <row r="67" spans="1:32" x14ac:dyDescent="0.25">
      <c r="N67" s="62"/>
    </row>
    <row r="68" spans="1:32" x14ac:dyDescent="0.25">
      <c r="A68" s="64" t="s">
        <v>133</v>
      </c>
      <c r="N68" s="62"/>
    </row>
    <row r="69" spans="1:32" x14ac:dyDescent="0.25">
      <c r="A69" s="10" t="s">
        <v>45</v>
      </c>
      <c r="B69" s="11" t="s">
        <v>47</v>
      </c>
      <c r="M69" s="16" t="s">
        <v>46</v>
      </c>
      <c r="N69" s="337"/>
      <c r="O69" s="337"/>
      <c r="P69" s="337"/>
    </row>
    <row r="70" spans="1:32" x14ac:dyDescent="0.25"/>
    <row r="71" spans="1:32" x14ac:dyDescent="0.25">
      <c r="A71" s="64" t="s">
        <v>135</v>
      </c>
    </row>
    <row r="72" spans="1:32" x14ac:dyDescent="0.25">
      <c r="A72" s="10" t="s">
        <v>48</v>
      </c>
      <c r="B72" s="77" t="s">
        <v>134</v>
      </c>
      <c r="C72" s="11" t="s">
        <v>49</v>
      </c>
      <c r="Z72" s="336"/>
      <c r="AA72" s="336"/>
      <c r="AB72" s="336"/>
      <c r="AC72" s="336"/>
      <c r="AD72" s="336"/>
      <c r="AE72" s="336"/>
    </row>
    <row r="73" spans="1:32" x14ac:dyDescent="0.25">
      <c r="B73" s="77"/>
      <c r="C73" s="14" t="s">
        <v>50</v>
      </c>
    </row>
    <row r="74" spans="1:32" x14ac:dyDescent="0.25">
      <c r="B74" s="77"/>
    </row>
    <row r="75" spans="1:32" ht="30" customHeight="1" x14ac:dyDescent="0.25">
      <c r="B75" s="94" t="s">
        <v>136</v>
      </c>
      <c r="C75" s="283" t="s">
        <v>52</v>
      </c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</row>
    <row r="76" spans="1:32" x14ac:dyDescent="0.25">
      <c r="B76" s="77"/>
      <c r="E76" s="11" t="s">
        <v>53</v>
      </c>
    </row>
    <row r="77" spans="1:32" x14ac:dyDescent="0.25">
      <c r="B77" s="77"/>
      <c r="E77" s="11" t="s">
        <v>54</v>
      </c>
    </row>
    <row r="78" spans="1:32" x14ac:dyDescent="0.25">
      <c r="B78" s="77"/>
    </row>
    <row r="79" spans="1:32" x14ac:dyDescent="0.25">
      <c r="B79" s="77" t="s">
        <v>137</v>
      </c>
      <c r="C79" s="11" t="s">
        <v>63</v>
      </c>
    </row>
    <row r="80" spans="1:32" x14ac:dyDescent="0.25">
      <c r="E80" s="62" t="s">
        <v>60</v>
      </c>
      <c r="H80" s="14" t="s">
        <v>65</v>
      </c>
    </row>
    <row r="81" spans="1:39" ht="14.25" customHeight="1" x14ac:dyDescent="0.25">
      <c r="A81" s="17"/>
      <c r="E81" s="62" t="s">
        <v>64</v>
      </c>
    </row>
    <row r="82" spans="1:39" x14ac:dyDescent="0.25"/>
    <row r="83" spans="1:39" x14ac:dyDescent="0.25">
      <c r="A83" s="64" t="s">
        <v>138</v>
      </c>
    </row>
    <row r="84" spans="1:39" x14ac:dyDescent="0.25">
      <c r="A84" s="10" t="s">
        <v>51</v>
      </c>
      <c r="B84" s="11" t="s">
        <v>134</v>
      </c>
      <c r="C84" s="11" t="s">
        <v>56</v>
      </c>
    </row>
    <row r="85" spans="1:39" x14ac:dyDescent="0.25">
      <c r="E85" s="11" t="s">
        <v>57</v>
      </c>
      <c r="J85" s="300" t="s">
        <v>148</v>
      </c>
      <c r="K85" s="324"/>
      <c r="L85" s="324"/>
      <c r="M85" s="324"/>
      <c r="N85" s="324"/>
      <c r="O85" s="338"/>
      <c r="P85" s="338"/>
      <c r="Q85" s="338"/>
      <c r="R85" s="338"/>
      <c r="S85" s="338"/>
      <c r="T85" s="338"/>
      <c r="U85" s="338"/>
      <c r="V85" s="338"/>
      <c r="W85" s="338"/>
      <c r="X85" s="338"/>
      <c r="Y85" s="338"/>
      <c r="AB85" s="93"/>
      <c r="AC85" s="80"/>
      <c r="AD85" s="80"/>
      <c r="AE85" s="81"/>
      <c r="AF85" s="81"/>
      <c r="AG85" s="81"/>
      <c r="AH85" s="81"/>
      <c r="AI85" s="81"/>
      <c r="AJ85" s="80"/>
      <c r="AK85" s="80"/>
      <c r="AL85" s="80"/>
      <c r="AM85" s="80"/>
    </row>
    <row r="86" spans="1:39" x14ac:dyDescent="0.25">
      <c r="E86" s="11" t="s">
        <v>169</v>
      </c>
      <c r="J86" s="300" t="s">
        <v>148</v>
      </c>
      <c r="K86" s="324"/>
      <c r="L86" s="324"/>
      <c r="M86" s="324"/>
      <c r="N86" s="324"/>
      <c r="O86" s="338"/>
      <c r="P86" s="338"/>
      <c r="Q86" s="338"/>
      <c r="R86" s="338"/>
      <c r="S86" s="338"/>
      <c r="T86" s="338"/>
      <c r="U86" s="338"/>
      <c r="V86" s="338"/>
      <c r="W86" s="338"/>
      <c r="X86" s="338"/>
      <c r="Y86" s="338"/>
      <c r="AB86" s="80"/>
      <c r="AC86" s="80"/>
      <c r="AD86" s="80"/>
      <c r="AE86" s="81"/>
      <c r="AF86" s="81"/>
      <c r="AG86" s="81"/>
      <c r="AH86" s="81"/>
      <c r="AI86" s="81"/>
      <c r="AJ86" s="80"/>
      <c r="AK86" s="80"/>
      <c r="AL86" s="80"/>
      <c r="AM86" s="80"/>
    </row>
    <row r="87" spans="1:39" x14ac:dyDescent="0.25">
      <c r="E87" s="11" t="s">
        <v>88</v>
      </c>
      <c r="J87" s="300" t="s">
        <v>88</v>
      </c>
      <c r="K87" s="324"/>
      <c r="L87" s="324"/>
      <c r="M87" s="324"/>
      <c r="N87" s="324"/>
      <c r="O87" s="340"/>
      <c r="P87" s="338"/>
      <c r="Q87" s="338"/>
      <c r="R87" s="338"/>
      <c r="S87" s="338"/>
      <c r="T87" s="338"/>
      <c r="U87" s="338"/>
      <c r="V87" s="338"/>
      <c r="W87" s="338"/>
      <c r="X87" s="338"/>
      <c r="Y87" s="338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</row>
    <row r="88" spans="1:39" x14ac:dyDescent="0.25">
      <c r="E88" s="11" t="s">
        <v>150</v>
      </c>
      <c r="J88" s="300" t="s">
        <v>147</v>
      </c>
      <c r="K88" s="324"/>
      <c r="L88" s="324"/>
      <c r="M88" s="324"/>
      <c r="N88" s="324"/>
      <c r="O88" s="271"/>
      <c r="P88" s="271"/>
      <c r="Q88" s="271"/>
      <c r="R88" s="271"/>
      <c r="S88" s="271"/>
      <c r="T88" s="271"/>
      <c r="U88" s="271"/>
      <c r="V88" s="271"/>
      <c r="W88" s="271"/>
      <c r="X88" s="341"/>
      <c r="Y88" s="341"/>
      <c r="AB88" s="80"/>
      <c r="AC88" s="80"/>
      <c r="AD88" s="80"/>
      <c r="AE88" s="82"/>
      <c r="AF88" s="81"/>
      <c r="AG88" s="81"/>
      <c r="AH88" s="81"/>
      <c r="AI88" s="81"/>
      <c r="AJ88" s="81"/>
      <c r="AK88" s="81"/>
      <c r="AL88" s="81"/>
      <c r="AM88" s="81"/>
    </row>
    <row r="89" spans="1:39" x14ac:dyDescent="0.25">
      <c r="J89"/>
      <c r="K89"/>
      <c r="L89"/>
      <c r="M89"/>
      <c r="N8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</row>
    <row r="90" spans="1:39" x14ac:dyDescent="0.25"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AG90" s="11"/>
    </row>
    <row r="91" spans="1:39" x14ac:dyDescent="0.25">
      <c r="AG91" s="11"/>
    </row>
    <row r="92" spans="1:39" x14ac:dyDescent="0.25">
      <c r="B92" s="10" t="s">
        <v>136</v>
      </c>
      <c r="C92" s="11" t="s">
        <v>59</v>
      </c>
    </row>
    <row r="93" spans="1:39" x14ac:dyDescent="0.25">
      <c r="A93" s="11"/>
      <c r="B93" s="10"/>
      <c r="E93" s="11" t="s">
        <v>60</v>
      </c>
    </row>
    <row r="94" spans="1:39" x14ac:dyDescent="0.25">
      <c r="A94" s="11"/>
      <c r="B94" s="10"/>
      <c r="E94" s="11" t="s">
        <v>61</v>
      </c>
      <c r="J94" s="305"/>
      <c r="K94" s="305"/>
      <c r="L94" s="305"/>
      <c r="M94" s="305"/>
      <c r="N94" s="305"/>
    </row>
    <row r="95" spans="1:39" x14ac:dyDescent="0.25">
      <c r="A95" s="11"/>
      <c r="B95" s="10"/>
    </row>
    <row r="96" spans="1:39" x14ac:dyDescent="0.25">
      <c r="A96" s="43" t="s">
        <v>139</v>
      </c>
    </row>
    <row r="97" spans="1:33" x14ac:dyDescent="0.25">
      <c r="A97" s="10" t="s">
        <v>55</v>
      </c>
      <c r="B97" s="11" t="s">
        <v>140</v>
      </c>
    </row>
    <row r="98" spans="1:33" x14ac:dyDescent="0.25">
      <c r="A98" s="10" t="s">
        <v>66</v>
      </c>
      <c r="F98" s="301"/>
      <c r="G98" s="301"/>
      <c r="H98" s="301"/>
      <c r="I98" s="301"/>
      <c r="J98" s="301"/>
      <c r="K98" s="301"/>
      <c r="L98" s="301"/>
      <c r="M98" s="301"/>
      <c r="N98" s="301"/>
      <c r="O98" s="301"/>
      <c r="P98" s="302"/>
      <c r="R98" s="298" t="s">
        <v>67</v>
      </c>
      <c r="S98" s="294"/>
      <c r="T98" s="301"/>
      <c r="U98" s="301"/>
      <c r="V98" s="301"/>
      <c r="W98" s="301"/>
      <c r="X98" s="301"/>
      <c r="Y98" s="301"/>
      <c r="Z98" s="301"/>
      <c r="AA98" s="301"/>
      <c r="AB98" s="301"/>
      <c r="AC98" s="301"/>
      <c r="AD98" s="302"/>
    </row>
    <row r="99" spans="1:33" x14ac:dyDescent="0.25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</row>
    <row r="100" spans="1:33" x14ac:dyDescent="0.25">
      <c r="A100" s="10" t="s">
        <v>68</v>
      </c>
      <c r="D100" s="6"/>
      <c r="E100" s="6"/>
      <c r="F100" s="343"/>
      <c r="G100" s="343"/>
      <c r="H100" s="343"/>
      <c r="I100" s="343"/>
      <c r="J100" s="343"/>
      <c r="K100" s="343"/>
      <c r="L100" s="343"/>
      <c r="M100" s="343"/>
      <c r="N100" s="343"/>
      <c r="O100" s="343"/>
      <c r="P100" s="344"/>
      <c r="Q100" s="299" t="s">
        <v>69</v>
      </c>
      <c r="R100" s="300"/>
      <c r="S100" s="300"/>
      <c r="T100" s="301"/>
      <c r="U100" s="301"/>
      <c r="V100" s="301"/>
      <c r="W100" s="301"/>
      <c r="X100" s="301"/>
      <c r="Y100" s="301"/>
      <c r="Z100" s="301"/>
      <c r="AA100" s="301"/>
      <c r="AB100" s="301"/>
      <c r="AC100" s="301"/>
      <c r="AD100" s="302"/>
    </row>
    <row r="101" spans="1:33" x14ac:dyDescent="0.25"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</row>
    <row r="102" spans="1:33" x14ac:dyDescent="0.25">
      <c r="A102" s="10" t="s">
        <v>70</v>
      </c>
      <c r="D102" s="9"/>
      <c r="E102" s="9"/>
      <c r="F102" s="301"/>
      <c r="G102" s="301"/>
      <c r="H102" s="301"/>
      <c r="I102" s="301"/>
      <c r="J102" s="301"/>
      <c r="K102" s="301"/>
      <c r="L102" s="301"/>
      <c r="M102" s="301"/>
      <c r="N102" s="301"/>
      <c r="O102" s="301"/>
      <c r="P102" s="301"/>
      <c r="Q102" s="301"/>
      <c r="R102" s="301"/>
      <c r="S102" s="301"/>
      <c r="T102" s="301"/>
      <c r="U102" s="301"/>
      <c r="V102" s="301"/>
      <c r="W102" s="301"/>
      <c r="X102" s="301"/>
      <c r="Y102" s="301"/>
      <c r="Z102" s="301"/>
      <c r="AA102" s="301"/>
      <c r="AB102" s="301"/>
      <c r="AC102" s="301"/>
      <c r="AD102" s="301"/>
    </row>
    <row r="103" spans="1:33" s="9" customFormat="1" x14ac:dyDescent="0.25">
      <c r="A103" s="8"/>
      <c r="D103" s="294"/>
      <c r="E103" s="294"/>
      <c r="F103" s="335"/>
      <c r="G103" s="335"/>
      <c r="H103" s="335"/>
      <c r="I103" s="335"/>
      <c r="J103" s="335"/>
      <c r="K103" s="335"/>
      <c r="L103" s="335"/>
      <c r="M103" s="335"/>
      <c r="N103" s="335"/>
      <c r="O103" s="335"/>
      <c r="P103" s="335"/>
      <c r="Q103" s="335"/>
      <c r="R103" s="335"/>
      <c r="S103" s="335"/>
      <c r="T103" s="335"/>
      <c r="U103" s="335"/>
      <c r="V103" s="335"/>
      <c r="W103" s="335"/>
      <c r="X103" s="335"/>
      <c r="Y103" s="335"/>
      <c r="Z103" s="335"/>
      <c r="AA103" s="335"/>
      <c r="AB103" s="335"/>
      <c r="AC103" s="335"/>
      <c r="AD103" s="335"/>
      <c r="AG103" s="54"/>
    </row>
    <row r="104" spans="1:33" x14ac:dyDescent="0.25">
      <c r="A104" s="10" t="s">
        <v>71</v>
      </c>
      <c r="D104" s="301"/>
      <c r="E104" s="301"/>
      <c r="F104" s="301"/>
      <c r="G104" s="301"/>
      <c r="H104" s="301"/>
      <c r="I104" s="301"/>
      <c r="J104" s="301"/>
      <c r="K104" s="301"/>
      <c r="L104" s="301"/>
      <c r="M104" s="301"/>
      <c r="N104" s="301"/>
      <c r="O104" s="301"/>
      <c r="P104" s="301"/>
      <c r="Q104" s="301"/>
      <c r="R104" s="301"/>
      <c r="S104" s="301"/>
      <c r="T104" s="301"/>
      <c r="U104" s="301"/>
      <c r="V104" s="301"/>
      <c r="W104" s="301"/>
      <c r="X104" s="301"/>
      <c r="Y104" s="301"/>
      <c r="Z104" s="301"/>
      <c r="AA104" s="301"/>
      <c r="AB104" s="301"/>
      <c r="AC104" s="301"/>
      <c r="AD104" s="301"/>
    </row>
    <row r="105" spans="1:33" x14ac:dyDescent="0.25"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</row>
    <row r="106" spans="1:33" x14ac:dyDescent="0.25">
      <c r="A106" s="10" t="s">
        <v>71</v>
      </c>
      <c r="D106" s="301"/>
      <c r="E106" s="301"/>
      <c r="F106" s="301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  <c r="X106" s="301"/>
      <c r="Y106" s="301"/>
      <c r="Z106" s="301"/>
      <c r="AA106" s="301"/>
      <c r="AB106" s="301"/>
      <c r="AC106" s="301"/>
      <c r="AD106" s="301"/>
    </row>
    <row r="107" spans="1:33" s="9" customFormat="1" x14ac:dyDescent="0.25">
      <c r="A107" s="8"/>
      <c r="M107" s="11" t="s">
        <v>90</v>
      </c>
      <c r="V107" s="9" t="s">
        <v>91</v>
      </c>
      <c r="AG107" s="54"/>
    </row>
    <row r="108" spans="1:33" s="9" customFormat="1" x14ac:dyDescent="0.25">
      <c r="A108" s="10" t="s">
        <v>72</v>
      </c>
      <c r="B108" s="11"/>
      <c r="C108" s="301"/>
      <c r="D108" s="301"/>
      <c r="E108" s="301"/>
      <c r="F108" s="301"/>
      <c r="G108" s="301"/>
      <c r="H108" s="301"/>
      <c r="I108" s="301"/>
      <c r="J108" s="301"/>
      <c r="K108" s="301"/>
      <c r="L108" s="301"/>
      <c r="M108" s="9" t="s">
        <v>89</v>
      </c>
      <c r="N108" s="6"/>
      <c r="O108" s="6"/>
      <c r="P108" s="303"/>
      <c r="Q108" s="303"/>
      <c r="R108" s="303"/>
      <c r="S108" s="303"/>
      <c r="T108" s="303"/>
      <c r="U108" s="304"/>
      <c r="V108" s="345" t="s">
        <v>74</v>
      </c>
      <c r="W108" s="346"/>
      <c r="X108" s="346"/>
      <c r="Y108" s="338"/>
      <c r="Z108" s="338"/>
      <c r="AA108" s="338"/>
      <c r="AB108" s="338"/>
      <c r="AC108" s="338"/>
      <c r="AD108" s="338"/>
      <c r="AG108" s="54"/>
    </row>
    <row r="109" spans="1:33" x14ac:dyDescent="0.25"/>
    <row r="110" spans="1:33" x14ac:dyDescent="0.25">
      <c r="A110" s="269" t="s">
        <v>149</v>
      </c>
      <c r="B110" s="326"/>
      <c r="C110" s="326"/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G110" s="326"/>
    </row>
    <row r="111" spans="1:33" x14ac:dyDescent="0.25">
      <c r="A111" s="342" t="s">
        <v>171</v>
      </c>
      <c r="B111" s="300"/>
      <c r="C111" s="300"/>
      <c r="D111" s="300"/>
      <c r="E111" s="300"/>
      <c r="F111" s="300"/>
      <c r="G111" s="300"/>
      <c r="H111" s="95" t="s">
        <v>172</v>
      </c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</row>
    <row r="112" spans="1:33" x14ac:dyDescent="0.25">
      <c r="AE112" s="284" t="s">
        <v>114</v>
      </c>
      <c r="AF112" s="284"/>
    </row>
  </sheetData>
  <sheetProtection password="E0D8" sheet="1" objects="1" scenarios="1" selectLockedCells="1"/>
  <mergeCells count="54">
    <mergeCell ref="AE112:AF112"/>
    <mergeCell ref="D106:AD106"/>
    <mergeCell ref="Y108:AD108"/>
    <mergeCell ref="C108:L108"/>
    <mergeCell ref="P108:U108"/>
    <mergeCell ref="V108:X108"/>
    <mergeCell ref="A110:AG110"/>
    <mergeCell ref="D21:E21"/>
    <mergeCell ref="D23:E23"/>
    <mergeCell ref="D104:AD104"/>
    <mergeCell ref="A111:G111"/>
    <mergeCell ref="F100:P100"/>
    <mergeCell ref="J85:N85"/>
    <mergeCell ref="O85:Y85"/>
    <mergeCell ref="J94:N94"/>
    <mergeCell ref="R98:S98"/>
    <mergeCell ref="T98:AD98"/>
    <mergeCell ref="O86:Y86"/>
    <mergeCell ref="C75:AF75"/>
    <mergeCell ref="O89:Y89"/>
    <mergeCell ref="O90:Y90"/>
    <mergeCell ref="J87:N87"/>
    <mergeCell ref="O87:Y87"/>
    <mergeCell ref="J88:N88"/>
    <mergeCell ref="O88:Y88"/>
    <mergeCell ref="D20:E20"/>
    <mergeCell ref="D18:E18"/>
    <mergeCell ref="Z72:AE72"/>
    <mergeCell ref="D19:E19"/>
    <mergeCell ref="B41:AE41"/>
    <mergeCell ref="N69:P69"/>
    <mergeCell ref="D26:E26"/>
    <mergeCell ref="D24:F24"/>
    <mergeCell ref="D22:E22"/>
    <mergeCell ref="B34:AE34"/>
    <mergeCell ref="D103:AD103"/>
    <mergeCell ref="F102:AD102"/>
    <mergeCell ref="B55:AE55"/>
    <mergeCell ref="D25:E25"/>
    <mergeCell ref="C99:AD99"/>
    <mergeCell ref="D101:AD101"/>
    <mergeCell ref="T100:AD100"/>
    <mergeCell ref="Q100:S100"/>
    <mergeCell ref="F98:P98"/>
    <mergeCell ref="J86:N86"/>
    <mergeCell ref="D17:E17"/>
    <mergeCell ref="F4:AD4"/>
    <mergeCell ref="F7:AD7"/>
    <mergeCell ref="B1:C1"/>
    <mergeCell ref="E1:AE2"/>
    <mergeCell ref="D14:E14"/>
    <mergeCell ref="D15:E15"/>
    <mergeCell ref="D16:E16"/>
    <mergeCell ref="Q10:R10"/>
  </mergeCells>
  <phoneticPr fontId="0" type="noConversion"/>
  <hyperlinks>
    <hyperlink ref="A111" r:id="rId1"/>
    <hyperlink ref="AE112:AF112" location="PrintOnly_Home" display="Home"/>
    <hyperlink ref="Q10:R10" r:id="rId2" display="here."/>
  </hyperlinks>
  <pageMargins left="0.5" right="0.5" top="0.5" bottom="0.75" header="0.5" footer="0.5"/>
  <pageSetup orientation="portrait" r:id="rId3"/>
  <headerFooter alignWithMargins="0">
    <oddFooter>&amp;LBrodart FASTips Profile&amp;RPage &amp;P of &amp;N</oddFooter>
  </headerFooter>
  <rowBreaks count="2" manualBreakCount="2">
    <brk id="39" max="31" man="1"/>
    <brk id="82" max="31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6" name="Check Box 2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12</xdr:row>
                    <xdr:rowOff>160020</xdr:rowOff>
                  </from>
                  <to>
                    <xdr:col>4</xdr:col>
                    <xdr:colOff>182880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20</xdr:row>
                    <xdr:rowOff>167640</xdr:rowOff>
                  </from>
                  <to>
                    <xdr:col>4</xdr:col>
                    <xdr:colOff>190500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13</xdr:row>
                    <xdr:rowOff>160020</xdr:rowOff>
                  </from>
                  <to>
                    <xdr:col>4</xdr:col>
                    <xdr:colOff>91440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21</xdr:row>
                    <xdr:rowOff>160020</xdr:rowOff>
                  </from>
                  <to>
                    <xdr:col>5</xdr:col>
                    <xdr:colOff>68580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15</xdr:row>
                    <xdr:rowOff>160020</xdr:rowOff>
                  </from>
                  <to>
                    <xdr:col>4</xdr:col>
                    <xdr:colOff>83820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22</xdr:row>
                    <xdr:rowOff>160020</xdr:rowOff>
                  </from>
                  <to>
                    <xdr:col>5</xdr:col>
                    <xdr:colOff>7620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16</xdr:row>
                    <xdr:rowOff>160020</xdr:rowOff>
                  </from>
                  <to>
                    <xdr:col>4</xdr:col>
                    <xdr:colOff>129540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23</xdr:row>
                    <xdr:rowOff>160020</xdr:rowOff>
                  </from>
                  <to>
                    <xdr:col>4</xdr:col>
                    <xdr:colOff>114300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19</xdr:row>
                    <xdr:rowOff>160020</xdr:rowOff>
                  </from>
                  <to>
                    <xdr:col>4</xdr:col>
                    <xdr:colOff>190500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24</xdr:row>
                    <xdr:rowOff>160020</xdr:rowOff>
                  </from>
                  <to>
                    <xdr:col>4</xdr:col>
                    <xdr:colOff>45720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29</xdr:row>
                    <xdr:rowOff>144780</xdr:rowOff>
                  </from>
                  <to>
                    <xdr:col>3</xdr:col>
                    <xdr:colOff>129540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28</xdr:row>
                    <xdr:rowOff>167640</xdr:rowOff>
                  </from>
                  <to>
                    <xdr:col>3</xdr:col>
                    <xdr:colOff>129540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8" name="Check Box 2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2</xdr:col>
                    <xdr:colOff>106680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9" name="Check Box 2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15240</xdr:rowOff>
                  </from>
                  <to>
                    <xdr:col>4</xdr:col>
                    <xdr:colOff>129540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0" name="Check Box 70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74</xdr:row>
                    <xdr:rowOff>373380</xdr:rowOff>
                  </from>
                  <to>
                    <xdr:col>19</xdr:col>
                    <xdr:colOff>121920</xdr:colOff>
                    <xdr:row>76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1" name="Check Box 71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75</xdr:row>
                    <xdr:rowOff>160020</xdr:rowOff>
                  </from>
                  <to>
                    <xdr:col>19</xdr:col>
                    <xdr:colOff>121920</xdr:colOff>
                    <xdr:row>77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2" name="Check Box 72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83</xdr:row>
                    <xdr:rowOff>167640</xdr:rowOff>
                  </from>
                  <to>
                    <xdr:col>7</xdr:col>
                    <xdr:colOff>53340</xdr:colOff>
                    <xdr:row>85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3" name="Check Box 73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84</xdr:row>
                    <xdr:rowOff>167640</xdr:rowOff>
                  </from>
                  <to>
                    <xdr:col>4</xdr:col>
                    <xdr:colOff>129540</xdr:colOff>
                    <xdr:row>86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4" name="Check Box 74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86</xdr:row>
                    <xdr:rowOff>167640</xdr:rowOff>
                  </from>
                  <to>
                    <xdr:col>4</xdr:col>
                    <xdr:colOff>129540</xdr:colOff>
                    <xdr:row>88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5" name="Check Box 75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85</xdr:row>
                    <xdr:rowOff>167640</xdr:rowOff>
                  </from>
                  <to>
                    <xdr:col>4</xdr:col>
                    <xdr:colOff>129540</xdr:colOff>
                    <xdr:row>87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6" name="Check Box 76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92</xdr:row>
                    <xdr:rowOff>167640</xdr:rowOff>
                  </from>
                  <to>
                    <xdr:col>6</xdr:col>
                    <xdr:colOff>38100</xdr:colOff>
                    <xdr:row>94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7" name="Check Box 77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91</xdr:row>
                    <xdr:rowOff>167640</xdr:rowOff>
                  </from>
                  <to>
                    <xdr:col>6</xdr:col>
                    <xdr:colOff>38100</xdr:colOff>
                    <xdr:row>93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Check Box 80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17</xdr:row>
                    <xdr:rowOff>160020</xdr:rowOff>
                  </from>
                  <to>
                    <xdr:col>4</xdr:col>
                    <xdr:colOff>190500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29" name="Check Box 88">
              <controlPr locked="0" defaultSize="0" autoFill="0" autoLine="0" autoPict="0">
                <anchor moveWithCells="1">
                  <from>
                    <xdr:col>3</xdr:col>
                    <xdr:colOff>15240</xdr:colOff>
                    <xdr:row>33</xdr:row>
                    <xdr:rowOff>373380</xdr:rowOff>
                  </from>
                  <to>
                    <xdr:col>4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0" name="Check Box 89">
              <controlPr locked="0" defaultSize="0" autoFill="0" autoLine="0" autoPict="0">
                <anchor moveWithCells="1">
                  <from>
                    <xdr:col>3</xdr:col>
                    <xdr:colOff>15240</xdr:colOff>
                    <xdr:row>35</xdr:row>
                    <xdr:rowOff>175260</xdr:rowOff>
                  </from>
                  <to>
                    <xdr:col>4</xdr:col>
                    <xdr:colOff>121920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1" name="Check Box 90">
              <controlPr locked="0" defaultSize="0" autoFill="0" autoLine="0" autoPict="0">
                <anchor moveWithCells="1">
                  <from>
                    <xdr:col>3</xdr:col>
                    <xdr:colOff>15240</xdr:colOff>
                    <xdr:row>34</xdr:row>
                    <xdr:rowOff>175260</xdr:rowOff>
                  </from>
                  <to>
                    <xdr:col>4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2" name="Check Box 91">
              <controlPr locked="0" defaultSize="0" autoFill="0" autoLine="0" autoPict="0">
                <anchor moveWithCells="1">
                  <from>
                    <xdr:col>18</xdr:col>
                    <xdr:colOff>15240</xdr:colOff>
                    <xdr:row>33</xdr:row>
                    <xdr:rowOff>373380</xdr:rowOff>
                  </from>
                  <to>
                    <xdr:col>19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3" name="Check Box 92">
              <controlPr locked="0" defaultSize="0" autoFill="0" autoLine="0" autoPict="0">
                <anchor moveWithCells="1">
                  <from>
                    <xdr:col>3</xdr:col>
                    <xdr:colOff>15240</xdr:colOff>
                    <xdr:row>36</xdr:row>
                    <xdr:rowOff>373380</xdr:rowOff>
                  </from>
                  <to>
                    <xdr:col>4</xdr:col>
                    <xdr:colOff>121920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4" name="Check Box 93">
              <controlPr locked="0" defaultSize="0" autoFill="0" autoLine="0" autoPict="0">
                <anchor moveWithCells="1">
                  <from>
                    <xdr:col>18</xdr:col>
                    <xdr:colOff>15240</xdr:colOff>
                    <xdr:row>34</xdr:row>
                    <xdr:rowOff>175260</xdr:rowOff>
                  </from>
                  <to>
                    <xdr:col>19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5" name="Check Box 94">
              <controlPr locked="0" defaultSize="0" autoFill="0" autoLine="0" autoPict="0">
                <anchor moveWithCells="1">
                  <from>
                    <xdr:col>18</xdr:col>
                    <xdr:colOff>15240</xdr:colOff>
                    <xdr:row>35</xdr:row>
                    <xdr:rowOff>175260</xdr:rowOff>
                  </from>
                  <to>
                    <xdr:col>19</xdr:col>
                    <xdr:colOff>121920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6" name="Check Box 95">
              <controlPr locked="0" defaultSize="0" autoFill="0" autoLine="0" autoPict="0">
                <anchor moveWithCells="1">
                  <from>
                    <xdr:col>18</xdr:col>
                    <xdr:colOff>15240</xdr:colOff>
                    <xdr:row>36</xdr:row>
                    <xdr:rowOff>175260</xdr:rowOff>
                  </from>
                  <to>
                    <xdr:col>19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7" name="Check Box 96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15240</xdr:rowOff>
                  </from>
                  <to>
                    <xdr:col>2</xdr:col>
                    <xdr:colOff>106680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8" name="Check Box 97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30480</xdr:rowOff>
                  </from>
                  <to>
                    <xdr:col>4</xdr:col>
                    <xdr:colOff>129540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39" name="Check Box 9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15240</xdr:rowOff>
                  </from>
                  <to>
                    <xdr:col>2</xdr:col>
                    <xdr:colOff>106680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0" name="Check Box 9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30480</xdr:rowOff>
                  </from>
                  <to>
                    <xdr:col>4</xdr:col>
                    <xdr:colOff>129540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1" name="Check Box 10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15240</xdr:rowOff>
                  </from>
                  <to>
                    <xdr:col>2</xdr:col>
                    <xdr:colOff>106680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2" name="Check Box 101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30480</xdr:rowOff>
                  </from>
                  <to>
                    <xdr:col>4</xdr:col>
                    <xdr:colOff>129540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3" name="Check Box 10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15240</xdr:rowOff>
                  </from>
                  <to>
                    <xdr:col>2</xdr:col>
                    <xdr:colOff>106680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4" name="Check Box 103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30480</xdr:rowOff>
                  </from>
                  <to>
                    <xdr:col>4</xdr:col>
                    <xdr:colOff>129540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5" name="Check Box 10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15240</xdr:rowOff>
                  </from>
                  <to>
                    <xdr:col>2</xdr:col>
                    <xdr:colOff>106680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6" name="Check Box 10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30480</xdr:rowOff>
                  </from>
                  <to>
                    <xdr:col>4</xdr:col>
                    <xdr:colOff>129540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7" name="Check Box 106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15240</xdr:rowOff>
                  </from>
                  <to>
                    <xdr:col>2</xdr:col>
                    <xdr:colOff>106680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8" name="Check Box 107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30480</xdr:rowOff>
                  </from>
                  <to>
                    <xdr:col>4</xdr:col>
                    <xdr:colOff>129540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49" name="Check Box 10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49</xdr:row>
                    <xdr:rowOff>15240</xdr:rowOff>
                  </from>
                  <to>
                    <xdr:col>2</xdr:col>
                    <xdr:colOff>106680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0" name="Check Box 10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30480</xdr:rowOff>
                  </from>
                  <to>
                    <xdr:col>4</xdr:col>
                    <xdr:colOff>129540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1" name="Check Box 11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15240</xdr:rowOff>
                  </from>
                  <to>
                    <xdr:col>2</xdr:col>
                    <xdr:colOff>106680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2" name="Check Box 111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50</xdr:row>
                    <xdr:rowOff>30480</xdr:rowOff>
                  </from>
                  <to>
                    <xdr:col>4</xdr:col>
                    <xdr:colOff>129540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3" name="Check Box 11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51</xdr:row>
                    <xdr:rowOff>15240</xdr:rowOff>
                  </from>
                  <to>
                    <xdr:col>2</xdr:col>
                    <xdr:colOff>106680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4" name="Check Box 113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30480</xdr:rowOff>
                  </from>
                  <to>
                    <xdr:col>4</xdr:col>
                    <xdr:colOff>129540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5" name="Check Box 116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0</xdr:rowOff>
                  </from>
                  <to>
                    <xdr:col>2</xdr:col>
                    <xdr:colOff>106680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6" name="Check Box 117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52</xdr:row>
                    <xdr:rowOff>15240</xdr:rowOff>
                  </from>
                  <to>
                    <xdr:col>4</xdr:col>
                    <xdr:colOff>129540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57" name="Check Box 118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42</xdr:row>
                    <xdr:rowOff>7620</xdr:rowOff>
                  </from>
                  <to>
                    <xdr:col>19</xdr:col>
                    <xdr:colOff>106680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58" name="Check Box 119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15240</xdr:rowOff>
                  </from>
                  <to>
                    <xdr:col>21</xdr:col>
                    <xdr:colOff>106680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59" name="Check Box 120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15240</xdr:rowOff>
                  </from>
                  <to>
                    <xdr:col>19</xdr:col>
                    <xdr:colOff>106680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0" name="Check Box 121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43</xdr:row>
                    <xdr:rowOff>30480</xdr:rowOff>
                  </from>
                  <to>
                    <xdr:col>21</xdr:col>
                    <xdr:colOff>129540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1" name="Check Box 122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44</xdr:row>
                    <xdr:rowOff>15240</xdr:rowOff>
                  </from>
                  <to>
                    <xdr:col>19</xdr:col>
                    <xdr:colOff>106680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2" name="Check Box 123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44</xdr:row>
                    <xdr:rowOff>30480</xdr:rowOff>
                  </from>
                  <to>
                    <xdr:col>21</xdr:col>
                    <xdr:colOff>129540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3" name="Check Box 124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15240</xdr:rowOff>
                  </from>
                  <to>
                    <xdr:col>19</xdr:col>
                    <xdr:colOff>106680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64" name="Check Box 125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45</xdr:row>
                    <xdr:rowOff>30480</xdr:rowOff>
                  </from>
                  <to>
                    <xdr:col>21</xdr:col>
                    <xdr:colOff>129540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5" name="Check Box 126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46</xdr:row>
                    <xdr:rowOff>15240</xdr:rowOff>
                  </from>
                  <to>
                    <xdr:col>19</xdr:col>
                    <xdr:colOff>106680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6" name="Check Box 127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46</xdr:row>
                    <xdr:rowOff>30480</xdr:rowOff>
                  </from>
                  <to>
                    <xdr:col>21</xdr:col>
                    <xdr:colOff>129540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67" name="Check Box 128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15240</xdr:rowOff>
                  </from>
                  <to>
                    <xdr:col>19</xdr:col>
                    <xdr:colOff>106680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68" name="Check Box 129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47</xdr:row>
                    <xdr:rowOff>30480</xdr:rowOff>
                  </from>
                  <to>
                    <xdr:col>21</xdr:col>
                    <xdr:colOff>129540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69" name="Check Box 130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48</xdr:row>
                    <xdr:rowOff>15240</xdr:rowOff>
                  </from>
                  <to>
                    <xdr:col>19</xdr:col>
                    <xdr:colOff>106680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0" name="Check Box 131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30480</xdr:rowOff>
                  </from>
                  <to>
                    <xdr:col>21</xdr:col>
                    <xdr:colOff>129540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1" name="Check Box 132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49</xdr:row>
                    <xdr:rowOff>15240</xdr:rowOff>
                  </from>
                  <to>
                    <xdr:col>19</xdr:col>
                    <xdr:colOff>106680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2" name="Check Box 133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49</xdr:row>
                    <xdr:rowOff>30480</xdr:rowOff>
                  </from>
                  <to>
                    <xdr:col>21</xdr:col>
                    <xdr:colOff>129540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73" name="Check Box 136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50</xdr:row>
                    <xdr:rowOff>38100</xdr:rowOff>
                  </from>
                  <to>
                    <xdr:col>19</xdr:col>
                    <xdr:colOff>106680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74" name="Check Box 137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45720</xdr:rowOff>
                  </from>
                  <to>
                    <xdr:col>21</xdr:col>
                    <xdr:colOff>129540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75" name="Check Box 140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51</xdr:row>
                    <xdr:rowOff>15240</xdr:rowOff>
                  </from>
                  <to>
                    <xdr:col>19</xdr:col>
                    <xdr:colOff>106680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76" name="Check Box 141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51</xdr:row>
                    <xdr:rowOff>30480</xdr:rowOff>
                  </from>
                  <to>
                    <xdr:col>21</xdr:col>
                    <xdr:colOff>129540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77" name="Check Box 14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0</xdr:rowOff>
                  </from>
                  <to>
                    <xdr:col>3</xdr:col>
                    <xdr:colOff>129540</xdr:colOff>
                    <xdr:row>64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78" name="Check Box 14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64</xdr:row>
                    <xdr:rowOff>0</xdr:rowOff>
                  </from>
                  <to>
                    <xdr:col>3</xdr:col>
                    <xdr:colOff>129540</xdr:colOff>
                    <xdr:row>65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79" name="Check Box 151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65</xdr:row>
                    <xdr:rowOff>0</xdr:rowOff>
                  </from>
                  <to>
                    <xdr:col>3</xdr:col>
                    <xdr:colOff>129540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80" name="Check Box 158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79</xdr:row>
                    <xdr:rowOff>0</xdr:rowOff>
                  </from>
                  <to>
                    <xdr:col>4</xdr:col>
                    <xdr:colOff>129540</xdr:colOff>
                    <xdr:row>80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81" name="Check Box 15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79</xdr:row>
                    <xdr:rowOff>0</xdr:rowOff>
                  </from>
                  <to>
                    <xdr:col>4</xdr:col>
                    <xdr:colOff>129540</xdr:colOff>
                    <xdr:row>80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82" name="Check Box 160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129540</xdr:colOff>
                    <xdr:row>81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83" name="Check Box 163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14</xdr:row>
                    <xdr:rowOff>160020</xdr:rowOff>
                  </from>
                  <to>
                    <xdr:col>3</xdr:col>
                    <xdr:colOff>129540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84" name="Check Box 164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18</xdr:row>
                    <xdr:rowOff>160020</xdr:rowOff>
                  </from>
                  <to>
                    <xdr:col>3</xdr:col>
                    <xdr:colOff>129540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85" name="Check Box 16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54</xdr:row>
                    <xdr:rowOff>335280</xdr:rowOff>
                  </from>
                  <to>
                    <xdr:col>3</xdr:col>
                    <xdr:colOff>106680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86" name="Check Box 166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320040</xdr:rowOff>
                  </from>
                  <to>
                    <xdr:col>3</xdr:col>
                    <xdr:colOff>106680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87" name="Check Box 16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56</xdr:row>
                    <xdr:rowOff>320040</xdr:rowOff>
                  </from>
                  <to>
                    <xdr:col>3</xdr:col>
                    <xdr:colOff>106680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88" name="Check Box 16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57</xdr:row>
                    <xdr:rowOff>320040</xdr:rowOff>
                  </from>
                  <to>
                    <xdr:col>3</xdr:col>
                    <xdr:colOff>106680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89" name="Check Box 171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58</xdr:row>
                    <xdr:rowOff>320040</xdr:rowOff>
                  </from>
                  <to>
                    <xdr:col>3</xdr:col>
                    <xdr:colOff>106680</xdr:colOff>
                    <xdr:row>60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18</vt:i4>
      </vt:variant>
    </vt:vector>
  </HeadingPairs>
  <TitlesOfParts>
    <vt:vector size="25" baseType="lpstr">
      <vt:lpstr>FASTips Profile</vt:lpstr>
      <vt:lpstr>Internal-FASTips</vt:lpstr>
      <vt:lpstr>Formulas</vt:lpstr>
      <vt:lpstr>Spanish FASTips Descriptions</vt:lpstr>
      <vt:lpstr>Spanish FASTips Profile</vt:lpstr>
      <vt:lpstr>Change Log</vt:lpstr>
      <vt:lpstr>Print Only - NOT USED</vt:lpstr>
      <vt:lpstr>F_Home</vt:lpstr>
      <vt:lpstr>F_NonSpaProfile</vt:lpstr>
      <vt:lpstr>F_SaveInstructions</vt:lpstr>
      <vt:lpstr>F_SpaProfile</vt:lpstr>
      <vt:lpstr>Fast_Home</vt:lpstr>
      <vt:lpstr>FP_Home</vt:lpstr>
      <vt:lpstr>FP_LibName</vt:lpstr>
      <vt:lpstr>Home</vt:lpstr>
      <vt:lpstr>I_Home</vt:lpstr>
      <vt:lpstr>'FASTips Profile'!Print_Area</vt:lpstr>
      <vt:lpstr>'Internal-FASTips'!Print_Area</vt:lpstr>
      <vt:lpstr>'Print Only - NOT USED'!Print_Area</vt:lpstr>
      <vt:lpstr>'Spanish FASTips Descriptions'!Print_Area</vt:lpstr>
      <vt:lpstr>'Spanish FASTips Profile'!Print_Area</vt:lpstr>
      <vt:lpstr>'Spanish FASTips Descriptions'!Print_Titles</vt:lpstr>
      <vt:lpstr>PrintOnly_Home</vt:lpstr>
      <vt:lpstr>Spa_Descr_Home</vt:lpstr>
      <vt:lpstr>SpaHome</vt:lpstr>
    </vt:vector>
  </TitlesOfParts>
  <Company>Brodart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teriwalizer</dc:creator>
  <cp:lastModifiedBy>Jeremy Zuck</cp:lastModifiedBy>
  <cp:lastPrinted>2012-11-07T17:26:35Z</cp:lastPrinted>
  <dcterms:created xsi:type="dcterms:W3CDTF">2009-08-05T18:13:59Z</dcterms:created>
  <dcterms:modified xsi:type="dcterms:W3CDTF">2019-08-20T17:29:05Z</dcterms:modified>
</cp:coreProperties>
</file>